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Progetto di Strutture in zona Sismica Ghersi\Fogli di Calcolo\"/>
    </mc:Choice>
  </mc:AlternateContent>
  <bookViews>
    <workbookView xWindow="0" yWindow="0" windowWidth="20760" windowHeight="11340" activeTab="1"/>
  </bookViews>
  <sheets>
    <sheet name="SPI" sheetId="1" r:id="rId1"/>
    <sheet name="ISM" sheetId="3" r:id="rId2"/>
  </sheets>
  <externalReferences>
    <externalReference r:id="rId3"/>
  </externalReferences>
  <definedNames>
    <definedName name="asc">'[1]M-N'!$B$10</definedName>
    <definedName name="aswc">'[1]M-N'!$B$15</definedName>
    <definedName name="bw">'[1]M-N'!$B$1</definedName>
    <definedName name="EpsCu">'[1]M-N'!$J$1</definedName>
    <definedName name="fcd">'[1]M-N'!$F$2</definedName>
    <definedName name="fck">'[1]M-N'!$F$1</definedName>
    <definedName name="fyd">'[1]M-N'!$F$4</definedName>
    <definedName name="fyk">'[1]M-N'!$F$3</definedName>
    <definedName name="Lc">'[1]M-N'!$B$3</definedName>
    <definedName name="Lcw">'[1]M-N'!$B$4</definedName>
    <definedName name="Lw">'[1]M-N'!$B$2</definedName>
    <definedName name="X">'[1]M-N'!$B$22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" i="3" l="1"/>
  <c r="T9" i="3"/>
  <c r="T10" i="3"/>
  <c r="T11" i="3"/>
  <c r="T12" i="3"/>
  <c r="T13" i="3"/>
  <c r="P8" i="3"/>
  <c r="Q8" i="3"/>
  <c r="R8" i="3"/>
  <c r="S8" i="3"/>
  <c r="P9" i="3"/>
  <c r="Q9" i="3"/>
  <c r="R9" i="3"/>
  <c r="S9" i="3"/>
  <c r="P10" i="3"/>
  <c r="Q10" i="3"/>
  <c r="R10" i="3"/>
  <c r="S10" i="3"/>
  <c r="P11" i="3"/>
  <c r="Q11" i="3"/>
  <c r="R11" i="3"/>
  <c r="S11" i="3"/>
  <c r="P12" i="3"/>
  <c r="Q12" i="3"/>
  <c r="R12" i="3"/>
  <c r="S12" i="3"/>
  <c r="P13" i="3"/>
  <c r="Q13" i="3"/>
  <c r="R13" i="3"/>
  <c r="S13" i="3"/>
  <c r="C44" i="3" l="1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P4" i="1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O4" i="1" l="1"/>
  <c r="T16" i="3" l="1"/>
  <c r="S16" i="3"/>
  <c r="S18" i="3"/>
  <c r="R18" i="3"/>
  <c r="Q17" i="3"/>
  <c r="P16" i="3"/>
  <c r="O16" i="3"/>
  <c r="O8" i="3"/>
  <c r="O18" i="3"/>
  <c r="N10" i="3"/>
  <c r="N11" i="3"/>
  <c r="R16" i="3"/>
  <c r="P17" i="3"/>
  <c r="T17" i="3"/>
  <c r="N18" i="3"/>
  <c r="P18" i="3"/>
  <c r="Q18" i="3"/>
  <c r="T18" i="3"/>
  <c r="S17" i="3" l="1"/>
  <c r="O17" i="3"/>
  <c r="Q16" i="3"/>
  <c r="N12" i="3"/>
  <c r="O9" i="3"/>
  <c r="R17" i="3"/>
  <c r="O10" i="3"/>
  <c r="O11" i="3"/>
  <c r="N13" i="3" l="1"/>
  <c r="O12" i="3"/>
  <c r="O13" i="3" l="1"/>
  <c r="T128" i="3" l="1"/>
  <c r="N126" i="3"/>
  <c r="N125" i="3"/>
  <c r="N118" i="3"/>
  <c r="N117" i="3"/>
  <c r="N89" i="3"/>
  <c r="N88" i="3"/>
  <c r="N81" i="3"/>
  <c r="N80" i="3"/>
  <c r="N53" i="3"/>
  <c r="O52" i="3"/>
  <c r="N52" i="3"/>
  <c r="N45" i="3"/>
  <c r="R44" i="3"/>
  <c r="Q44" i="3"/>
  <c r="N44" i="3"/>
  <c r="N54" i="3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Q52" i="3" l="1"/>
  <c r="Q125" i="3" s="1"/>
  <c r="R80" i="3"/>
  <c r="T53" i="3"/>
  <c r="O53" i="3"/>
  <c r="O89" i="3" s="1"/>
  <c r="O44" i="3"/>
  <c r="O117" i="3" s="1"/>
  <c r="O45" i="3"/>
  <c r="O81" i="3" s="1"/>
  <c r="P53" i="3"/>
  <c r="P126" i="3" s="1"/>
  <c r="O88" i="3"/>
  <c r="Q80" i="3"/>
  <c r="P54" i="3"/>
  <c r="P127" i="3" s="1"/>
  <c r="R117" i="3"/>
  <c r="S53" i="3"/>
  <c r="P52" i="3"/>
  <c r="P125" i="3" s="1"/>
  <c r="Q54" i="3"/>
  <c r="Q127" i="3" s="1"/>
  <c r="T54" i="3"/>
  <c r="T90" i="3" s="1"/>
  <c r="S52" i="3"/>
  <c r="O80" i="3"/>
  <c r="N82" i="3"/>
  <c r="N119" i="3"/>
  <c r="S45" i="3"/>
  <c r="R54" i="3"/>
  <c r="R53" i="3"/>
  <c r="R126" i="3" s="1"/>
  <c r="R52" i="3"/>
  <c r="R125" i="3" s="1"/>
  <c r="T52" i="3"/>
  <c r="S54" i="3"/>
  <c r="P46" i="3"/>
  <c r="P45" i="3"/>
  <c r="P44" i="3"/>
  <c r="P80" i="3" s="1"/>
  <c r="S44" i="3"/>
  <c r="Q45" i="3"/>
  <c r="Q118" i="3" s="1"/>
  <c r="N46" i="3"/>
  <c r="S46" i="3"/>
  <c r="S119" i="3" s="1"/>
  <c r="Q53" i="3"/>
  <c r="O54" i="3"/>
  <c r="N90" i="3"/>
  <c r="R88" i="3"/>
  <c r="T45" i="3"/>
  <c r="T44" i="3"/>
  <c r="R45" i="3"/>
  <c r="N127" i="3"/>
  <c r="Q88" i="3" l="1"/>
  <c r="P89" i="3"/>
  <c r="T117" i="3"/>
  <c r="P119" i="3"/>
  <c r="S117" i="3"/>
  <c r="R89" i="3"/>
  <c r="T89" i="3"/>
  <c r="O125" i="3"/>
  <c r="S89" i="3"/>
  <c r="P81" i="3"/>
  <c r="S118" i="3"/>
  <c r="Q81" i="3"/>
  <c r="S88" i="3"/>
  <c r="P88" i="3"/>
  <c r="T81" i="3"/>
  <c r="Q117" i="3"/>
  <c r="Q90" i="3"/>
  <c r="R118" i="3"/>
  <c r="R127" i="3"/>
  <c r="O118" i="3"/>
  <c r="O127" i="3"/>
  <c r="P90" i="3"/>
  <c r="S90" i="3"/>
  <c r="T126" i="3"/>
  <c r="S126" i="3"/>
  <c r="T127" i="3"/>
  <c r="P118" i="3"/>
  <c r="S127" i="3"/>
  <c r="P82" i="3"/>
  <c r="T118" i="3"/>
  <c r="S81" i="3"/>
  <c r="O46" i="3"/>
  <c r="O119" i="3" s="1"/>
  <c r="R46" i="3"/>
  <c r="R119" i="3" s="1"/>
  <c r="Q46" i="3"/>
  <c r="Q119" i="3" s="1"/>
  <c r="O90" i="3"/>
  <c r="R81" i="3"/>
  <c r="O126" i="3"/>
  <c r="S80" i="3"/>
  <c r="T46" i="3"/>
  <c r="T119" i="3" s="1"/>
  <c r="S82" i="3"/>
  <c r="Q126" i="3"/>
  <c r="Q89" i="3"/>
  <c r="N83" i="3"/>
  <c r="N120" i="3"/>
  <c r="N47" i="3"/>
  <c r="P117" i="3"/>
  <c r="T125" i="3"/>
  <c r="T88" i="3"/>
  <c r="T80" i="3"/>
  <c r="S125" i="3"/>
  <c r="R90" i="3"/>
  <c r="T82" i="3" l="1"/>
  <c r="N84" i="3"/>
  <c r="N48" i="3"/>
  <c r="N121" i="3"/>
  <c r="O47" i="3"/>
  <c r="S47" i="3"/>
  <c r="R47" i="3"/>
  <c r="P47" i="3"/>
  <c r="P120" i="3" s="1"/>
  <c r="Q47" i="3"/>
  <c r="Q120" i="3" s="1"/>
  <c r="T47" i="3"/>
  <c r="Q82" i="3"/>
  <c r="R82" i="3"/>
  <c r="O82" i="3"/>
  <c r="O120" i="3" l="1"/>
  <c r="O83" i="3"/>
  <c r="Q83" i="3"/>
  <c r="P83" i="3"/>
  <c r="N122" i="3"/>
  <c r="N85" i="3"/>
  <c r="N49" i="3"/>
  <c r="R120" i="3"/>
  <c r="R83" i="3"/>
  <c r="O48" i="3"/>
  <c r="O121" i="3" s="1"/>
  <c r="R48" i="3"/>
  <c r="R121" i="3" s="1"/>
  <c r="Q48" i="3"/>
  <c r="Q121" i="3" s="1"/>
  <c r="S48" i="3"/>
  <c r="S121" i="3" s="1"/>
  <c r="P48" i="3"/>
  <c r="P121" i="3" s="1"/>
  <c r="T48" i="3"/>
  <c r="T121" i="3" s="1"/>
  <c r="T120" i="3"/>
  <c r="T83" i="3"/>
  <c r="S120" i="3"/>
  <c r="S83" i="3"/>
  <c r="R84" i="3" l="1"/>
  <c r="T84" i="3"/>
  <c r="P84" i="3"/>
  <c r="O84" i="3"/>
  <c r="S84" i="3"/>
  <c r="O49" i="3"/>
  <c r="O122" i="3" s="1"/>
  <c r="S49" i="3"/>
  <c r="S122" i="3" s="1"/>
  <c r="Q49" i="3"/>
  <c r="Q122" i="3" s="1"/>
  <c r="R49" i="3"/>
  <c r="R122" i="3" s="1"/>
  <c r="T49" i="3"/>
  <c r="T122" i="3" s="1"/>
  <c r="P49" i="3"/>
  <c r="P122" i="3" s="1"/>
  <c r="Q84" i="3"/>
  <c r="O85" i="3" l="1"/>
  <c r="P85" i="3"/>
  <c r="S85" i="3"/>
  <c r="T85" i="3"/>
  <c r="Q85" i="3"/>
  <c r="R85" i="3"/>
</calcChain>
</file>

<file path=xl/sharedStrings.xml><?xml version="1.0" encoding="utf-8"?>
<sst xmlns="http://schemas.openxmlformats.org/spreadsheetml/2006/main" count="769" uniqueCount="35">
  <si>
    <t>Telaio</t>
  </si>
  <si>
    <t>Modo</t>
  </si>
  <si>
    <t>T</t>
  </si>
  <si>
    <t>Piano</t>
  </si>
  <si>
    <t>CondCar  1</t>
  </si>
  <si>
    <t>CondCar  2</t>
  </si>
  <si>
    <t>CondCar  3</t>
  </si>
  <si>
    <t>CondCar  4</t>
  </si>
  <si>
    <t>Spa</t>
  </si>
  <si>
    <t>Vx</t>
  </si>
  <si>
    <t>Vy</t>
  </si>
  <si>
    <t>Rot</t>
  </si>
  <si>
    <t>T [s]</t>
  </si>
  <si>
    <t>Mmod [%]</t>
  </si>
  <si>
    <t>princ y</t>
  </si>
  <si>
    <t>princ x</t>
  </si>
  <si>
    <t>Invilupppo degli Spostamenti Modali (Centro di Massa nella Posizione Nominale)</t>
  </si>
  <si>
    <t>CondCar 1</t>
  </si>
  <si>
    <t>x</t>
  </si>
  <si>
    <t>delta y 1</t>
  </si>
  <si>
    <t>delta y 2</t>
  </si>
  <si>
    <t>delta y 3</t>
  </si>
  <si>
    <t>delta y 4</t>
  </si>
  <si>
    <t>delta y 5</t>
  </si>
  <si>
    <t>delta y 6</t>
  </si>
  <si>
    <t>y</t>
  </si>
  <si>
    <t>delta x 1</t>
  </si>
  <si>
    <t>delta x 2</t>
  </si>
  <si>
    <t>delta x 3</t>
  </si>
  <si>
    <t>delta x 4</t>
  </si>
  <si>
    <t>delta x 5</t>
  </si>
  <si>
    <t>delta x 6</t>
  </si>
  <si>
    <t>CondCar 2</t>
  </si>
  <si>
    <t>Ex+0.3Ey</t>
  </si>
  <si>
    <t>Ey+0.3Ex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</si>
</sst>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61070746045977"/>
          <c:y val="6.0185185185185182E-2"/>
          <c:w val="0.84135460570656884"/>
          <c:h val="0.9074964250158384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ISM!$N$8:$N$13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ISM!$O$8:$O$13</c:f>
              <c:numCache>
                <c:formatCode>0.000</c:formatCode>
                <c:ptCount val="6"/>
                <c:pt idx="0">
                  <c:v>4.4353542999999974E-2</c:v>
                </c:pt>
                <c:pt idx="1">
                  <c:v>4.2343920847263974E-2</c:v>
                </c:pt>
                <c:pt idx="2">
                  <c:v>4.0807150965759972E-2</c:v>
                </c:pt>
                <c:pt idx="3">
                  <c:v>3.9144779699709975E-2</c:v>
                </c:pt>
                <c:pt idx="4">
                  <c:v>3.7319865465423971E-2</c:v>
                </c:pt>
                <c:pt idx="5">
                  <c:v>3.5672270832849975E-2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ISM!$N$8:$N$13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ISM!$P$8:$P$13</c:f>
              <c:numCache>
                <c:formatCode>0.0</c:formatCode>
                <c:ptCount val="6"/>
                <c:pt idx="0">
                  <c:v>9.2000519999999891E-2</c:v>
                </c:pt>
                <c:pt idx="1">
                  <c:v>8.7843355933759901E-2</c:v>
                </c:pt>
                <c:pt idx="2">
                  <c:v>8.4664348118399915E-2</c:v>
                </c:pt>
                <c:pt idx="3">
                  <c:v>8.1225517548899923E-2</c:v>
                </c:pt>
                <c:pt idx="4">
                  <c:v>7.7450445768159931E-2</c:v>
                </c:pt>
                <c:pt idx="5">
                  <c:v>7.4042182581499943E-2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ISM!$N$8:$N$13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ISM!$Q$8:$Q$13</c:f>
              <c:numCache>
                <c:formatCode>0.0</c:formatCode>
                <c:ptCount val="6"/>
                <c:pt idx="0">
                  <c:v>0.12247233639999985</c:v>
                </c:pt>
                <c:pt idx="1">
                  <c:v>0.11691289487784946</c:v>
                </c:pt>
                <c:pt idx="2">
                  <c:v>0.11266155724326386</c:v>
                </c:pt>
                <c:pt idx="3">
                  <c:v>0.10806275451354386</c:v>
                </c:pt>
                <c:pt idx="4">
                  <c:v>0.10301429107247347</c:v>
                </c:pt>
                <c:pt idx="5">
                  <c:v>9.8456366589239869E-2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ISM!$N$8:$N$13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ISM!$R$8:$R$13</c:f>
              <c:numCache>
                <c:formatCode>0.0</c:formatCode>
                <c:ptCount val="6"/>
                <c:pt idx="0">
                  <c:v>0.143590779</c:v>
                </c:pt>
                <c:pt idx="1">
                  <c:v>0.137065090887936</c:v>
                </c:pt>
                <c:pt idx="2">
                  <c:v>0.13207485880224001</c:v>
                </c:pt>
                <c:pt idx="3">
                  <c:v>0.12667677120954002</c:v>
                </c:pt>
                <c:pt idx="4">
                  <c:v>0.12075087060777601</c:v>
                </c:pt>
                <c:pt idx="5">
                  <c:v>0.11540076601590001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ISM!$N$8:$N$13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ISM!$S$8:$S$13</c:f>
              <c:numCache>
                <c:formatCode>0.0</c:formatCode>
                <c:ptCount val="6"/>
                <c:pt idx="0">
                  <c:v>0.15400695999999953</c:v>
                </c:pt>
                <c:pt idx="1">
                  <c:v>0.14698597419839954</c:v>
                </c:pt>
                <c:pt idx="2">
                  <c:v>0.14161698505599957</c:v>
                </c:pt>
                <c:pt idx="3">
                  <c:v>0.13580918430099959</c:v>
                </c:pt>
                <c:pt idx="4">
                  <c:v>0.1294335096943996</c:v>
                </c:pt>
                <c:pt idx="5">
                  <c:v>0.12367733383499961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ISM!$N$8:$N$13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ISM!$T$8:$T$13</c:f>
              <c:numCache>
                <c:formatCode>0.0</c:formatCode>
                <c:ptCount val="6"/>
                <c:pt idx="0">
                  <c:v>0.15701292100000031</c:v>
                </c:pt>
                <c:pt idx="1">
                  <c:v>0.14986175536703392</c:v>
                </c:pt>
                <c:pt idx="2">
                  <c:v>0.14439321694182433</c:v>
                </c:pt>
                <c:pt idx="3">
                  <c:v>0.13847773066455435</c:v>
                </c:pt>
                <c:pt idx="4">
                  <c:v>0.13198384128461799</c:v>
                </c:pt>
                <c:pt idx="5">
                  <c:v>0.1261209371075904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04016"/>
        <c:axId val="80204576"/>
      </c:scatterChart>
      <c:valAx>
        <c:axId val="80204016"/>
        <c:scaling>
          <c:orientation val="minMax"/>
          <c:max val="2350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80204576"/>
        <c:crosses val="autoZero"/>
        <c:crossBetween val="midCat"/>
        <c:majorUnit val="2350"/>
      </c:valAx>
      <c:valAx>
        <c:axId val="8020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0204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21975086208648E-2"/>
          <c:y val="4.1536877551901471E-3"/>
          <c:w val="0.90178009169618822"/>
          <c:h val="0.96493882488376792"/>
        </c:manualLayout>
      </c:layout>
      <c:scatterChart>
        <c:scatterStyle val="lineMarker"/>
        <c:varyColors val="0"/>
        <c:ser>
          <c:idx val="0"/>
          <c:order val="0"/>
          <c:tx>
            <c:strRef>
              <c:f>ISM!$Y$7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ISM!$X$8:$X$12</c:f>
              <c:numCache>
                <c:formatCode>0.00</c:formatCode>
                <c:ptCount val="5"/>
                <c:pt idx="0">
                  <c:v>1</c:v>
                </c:pt>
                <c:pt idx="1">
                  <c:v>25</c:v>
                </c:pt>
                <c:pt idx="2">
                  <c:v>25</c:v>
                </c:pt>
                <c:pt idx="3">
                  <c:v>1</c:v>
                </c:pt>
                <c:pt idx="4">
                  <c:v>1</c:v>
                </c:pt>
              </c:numCache>
            </c:numRef>
          </c:xVal>
          <c:yVal>
            <c:numRef>
              <c:f>ISM!$Y$8:$Y$12</c:f>
              <c:numCache>
                <c:formatCode>0.00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11.5</c:v>
                </c:pt>
                <c:pt idx="3">
                  <c:v>11.5</c:v>
                </c:pt>
                <c:pt idx="4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792928"/>
        <c:axId val="201793488"/>
      </c:scatterChart>
      <c:valAx>
        <c:axId val="201792928"/>
        <c:scaling>
          <c:orientation val="minMax"/>
        </c:scaling>
        <c:delete val="1"/>
        <c:axPos val="b"/>
        <c:numFmt formatCode="0.00" sourceLinked="1"/>
        <c:majorTickMark val="none"/>
        <c:minorTickMark val="none"/>
        <c:tickLblPos val="nextTo"/>
        <c:crossAx val="201793488"/>
        <c:crosses val="autoZero"/>
        <c:crossBetween val="midCat"/>
      </c:valAx>
      <c:valAx>
        <c:axId val="201793488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201792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791346373568554E-2"/>
          <c:y val="3.3229502041521176E-2"/>
          <c:w val="0.90178009169618822"/>
          <c:h val="0.96493882488376792"/>
        </c:manualLayout>
      </c:layout>
      <c:scatterChart>
        <c:scatterStyle val="lineMarker"/>
        <c:varyColors val="0"/>
        <c:ser>
          <c:idx val="0"/>
          <c:order val="0"/>
          <c:tx>
            <c:strRef>
              <c:f>ISM!$Y$7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ISM!$X$8:$X$12</c:f>
              <c:numCache>
                <c:formatCode>0.00</c:formatCode>
                <c:ptCount val="5"/>
                <c:pt idx="0">
                  <c:v>1</c:v>
                </c:pt>
                <c:pt idx="1">
                  <c:v>25</c:v>
                </c:pt>
                <c:pt idx="2">
                  <c:v>25</c:v>
                </c:pt>
                <c:pt idx="3">
                  <c:v>1</c:v>
                </c:pt>
                <c:pt idx="4">
                  <c:v>1</c:v>
                </c:pt>
              </c:numCache>
            </c:numRef>
          </c:xVal>
          <c:yVal>
            <c:numRef>
              <c:f>ISM!$Y$8:$Y$12</c:f>
              <c:numCache>
                <c:formatCode>0.00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11.5</c:v>
                </c:pt>
                <c:pt idx="3">
                  <c:v>11.5</c:v>
                </c:pt>
                <c:pt idx="4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795728"/>
        <c:axId val="201796288"/>
      </c:scatterChart>
      <c:valAx>
        <c:axId val="201795728"/>
        <c:scaling>
          <c:orientation val="minMax"/>
        </c:scaling>
        <c:delete val="1"/>
        <c:axPos val="b"/>
        <c:numFmt formatCode="0.00" sourceLinked="1"/>
        <c:majorTickMark val="none"/>
        <c:minorTickMark val="none"/>
        <c:tickLblPos val="nextTo"/>
        <c:crossAx val="201796288"/>
        <c:crosses val="autoZero"/>
        <c:crossBetween val="midCat"/>
      </c:valAx>
      <c:valAx>
        <c:axId val="201796288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201795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82524735954396E-2"/>
          <c:y val="4.1666680336837382E-3"/>
          <c:w val="0.90178009169618822"/>
          <c:h val="0.96493882488376792"/>
        </c:manualLayout>
      </c:layout>
      <c:scatterChart>
        <c:scatterStyle val="lineMarker"/>
        <c:varyColors val="0"/>
        <c:ser>
          <c:idx val="0"/>
          <c:order val="0"/>
          <c:tx>
            <c:strRef>
              <c:f>ISM!$Y$7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ISM!$X$8:$X$12</c:f>
              <c:numCache>
                <c:formatCode>0.00</c:formatCode>
                <c:ptCount val="5"/>
                <c:pt idx="0">
                  <c:v>1</c:v>
                </c:pt>
                <c:pt idx="1">
                  <c:v>25</c:v>
                </c:pt>
                <c:pt idx="2">
                  <c:v>25</c:v>
                </c:pt>
                <c:pt idx="3">
                  <c:v>1</c:v>
                </c:pt>
                <c:pt idx="4">
                  <c:v>1</c:v>
                </c:pt>
              </c:numCache>
            </c:numRef>
          </c:xVal>
          <c:yVal>
            <c:numRef>
              <c:f>ISM!$Y$8:$Y$12</c:f>
              <c:numCache>
                <c:formatCode>0.00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11.5</c:v>
                </c:pt>
                <c:pt idx="3">
                  <c:v>11.5</c:v>
                </c:pt>
                <c:pt idx="4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798528"/>
        <c:axId val="201799088"/>
      </c:scatterChart>
      <c:valAx>
        <c:axId val="201798528"/>
        <c:scaling>
          <c:orientation val="minMax"/>
        </c:scaling>
        <c:delete val="1"/>
        <c:axPos val="b"/>
        <c:numFmt formatCode="0.00" sourceLinked="1"/>
        <c:majorTickMark val="none"/>
        <c:minorTickMark val="none"/>
        <c:tickLblPos val="nextTo"/>
        <c:crossAx val="201799088"/>
        <c:crosses val="autoZero"/>
        <c:crossBetween val="midCat"/>
      </c:valAx>
      <c:valAx>
        <c:axId val="201799088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201798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846240062343294E-2"/>
          <c:y val="3.3229502041521176E-2"/>
          <c:w val="0.90178009169618822"/>
          <c:h val="0.96493882488376792"/>
        </c:manualLayout>
      </c:layout>
      <c:scatterChart>
        <c:scatterStyle val="lineMarker"/>
        <c:varyColors val="0"/>
        <c:ser>
          <c:idx val="0"/>
          <c:order val="0"/>
          <c:tx>
            <c:strRef>
              <c:f>ISM!$Y$7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ISM!$X$8:$X$12</c:f>
              <c:numCache>
                <c:formatCode>0.00</c:formatCode>
                <c:ptCount val="5"/>
                <c:pt idx="0">
                  <c:v>1</c:v>
                </c:pt>
                <c:pt idx="1">
                  <c:v>25</c:v>
                </c:pt>
                <c:pt idx="2">
                  <c:v>25</c:v>
                </c:pt>
                <c:pt idx="3">
                  <c:v>1</c:v>
                </c:pt>
                <c:pt idx="4">
                  <c:v>1</c:v>
                </c:pt>
              </c:numCache>
            </c:numRef>
          </c:xVal>
          <c:yVal>
            <c:numRef>
              <c:f>ISM!$Y$8:$Y$12</c:f>
              <c:numCache>
                <c:formatCode>0.00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11.5</c:v>
                </c:pt>
                <c:pt idx="3">
                  <c:v>11.5</c:v>
                </c:pt>
                <c:pt idx="4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898000"/>
        <c:axId val="201898560"/>
      </c:scatterChart>
      <c:valAx>
        <c:axId val="201898000"/>
        <c:scaling>
          <c:orientation val="minMax"/>
        </c:scaling>
        <c:delete val="1"/>
        <c:axPos val="b"/>
        <c:numFmt formatCode="0.00" sourceLinked="1"/>
        <c:majorTickMark val="none"/>
        <c:minorTickMark val="none"/>
        <c:tickLblPos val="nextTo"/>
        <c:crossAx val="201898560"/>
        <c:crosses val="autoZero"/>
        <c:crossBetween val="midCat"/>
      </c:valAx>
      <c:valAx>
        <c:axId val="201898560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20189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5235875011186"/>
          <c:y val="0.10594521174696127"/>
          <c:w val="0.7443128625211437"/>
          <c:h val="0.7543043886615332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ISM!$O$16:$O$19</c:f>
              <c:numCache>
                <c:formatCode>0.0</c:formatCode>
                <c:ptCount val="4"/>
                <c:pt idx="0">
                  <c:v>4.1859793318600005</c:v>
                </c:pt>
                <c:pt idx="1">
                  <c:v>4.1877709986689657</c:v>
                </c:pt>
                <c:pt idx="2">
                  <c:v>4.1896734902290005</c:v>
                </c:pt>
              </c:numCache>
            </c:numRef>
          </c:xVal>
          <c:yVal>
            <c:numRef>
              <c:f>ISM!$N$16:$N$19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ISM!$P$16:$P$19</c:f>
              <c:numCache>
                <c:formatCode>0.0</c:formatCode>
                <c:ptCount val="4"/>
                <c:pt idx="0">
                  <c:v>7.6298527434000007</c:v>
                </c:pt>
                <c:pt idx="1">
                  <c:v>7.6335590385693504</c:v>
                </c:pt>
                <c:pt idx="2">
                  <c:v>7.637494589110001</c:v>
                </c:pt>
              </c:numCache>
            </c:numRef>
          </c:xVal>
          <c:yVal>
            <c:numRef>
              <c:f>ISM!$N$16:$N$19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ISM!$Q$16:$Q$19</c:f>
              <c:numCache>
                <c:formatCode>0.0</c:formatCode>
                <c:ptCount val="4"/>
                <c:pt idx="0">
                  <c:v>10.265388565958704</c:v>
                </c:pt>
                <c:pt idx="1">
                  <c:v>10.27034505334518</c:v>
                </c:pt>
                <c:pt idx="2">
                  <c:v>10.275608127580304</c:v>
                </c:pt>
              </c:numCache>
            </c:numRef>
          </c:xVal>
          <c:yVal>
            <c:numRef>
              <c:f>ISM!$N$16:$N$19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ISM!$R$16:$R$19</c:f>
              <c:numCache>
                <c:formatCode>0.0</c:formatCode>
                <c:ptCount val="4"/>
                <c:pt idx="0">
                  <c:v>12.398945176769999</c:v>
                </c:pt>
                <c:pt idx="1">
                  <c:v>12.404763115619909</c:v>
                </c:pt>
                <c:pt idx="2">
                  <c:v>12.410940926975998</c:v>
                </c:pt>
              </c:numCache>
            </c:numRef>
          </c:xVal>
          <c:yVal>
            <c:numRef>
              <c:f>ISM!$N$16:$N$19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ISM!$S$16:$S$19</c:f>
              <c:numCache>
                <c:formatCode>0.0</c:formatCode>
                <c:ptCount val="4"/>
                <c:pt idx="0">
                  <c:v>13.937212540700001</c:v>
                </c:pt>
                <c:pt idx="1">
                  <c:v>13.943472059291501</c:v>
                </c:pt>
                <c:pt idx="2">
                  <c:v>13.950118764600001</c:v>
                </c:pt>
              </c:numCache>
            </c:numRef>
          </c:xVal>
          <c:yVal>
            <c:numRef>
              <c:f>ISM!$N$16:$N$19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ISM!$T$16:$T$19</c:f>
              <c:numCache>
                <c:formatCode>0.0</c:formatCode>
                <c:ptCount val="4"/>
                <c:pt idx="0">
                  <c:v>14.809320275997997</c:v>
                </c:pt>
                <c:pt idx="1">
                  <c:v>14.815695855652388</c:v>
                </c:pt>
                <c:pt idx="2">
                  <c:v>14.822465801058597</c:v>
                </c:pt>
              </c:numCache>
            </c:numRef>
          </c:xVal>
          <c:yVal>
            <c:numRef>
              <c:f>ISM!$N$16:$N$19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77552"/>
        <c:axId val="144278112"/>
      </c:scatterChart>
      <c:valAx>
        <c:axId val="144277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25000"/>
                  <a:lumOff val="75000"/>
                  <a:alpha val="96000"/>
                </a:schemeClr>
              </a:solidFill>
              <a:round/>
            </a:ln>
            <a:effectLst>
              <a:glow>
                <a:schemeClr val="accent1"/>
              </a:glow>
            </a:effectLst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278112"/>
        <c:crosses val="autoZero"/>
        <c:crossBetween val="midCat"/>
      </c:valAx>
      <c:valAx>
        <c:axId val="144278112"/>
        <c:scaling>
          <c:orientation val="minMax"/>
          <c:max val="100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44277552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05904504903639E-2"/>
          <c:y val="7.4643877628683672E-2"/>
          <c:w val="0.87968181726644779"/>
          <c:h val="0.7898941947793470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ISM!$O$52:$O$55</c:f>
              <c:numCache>
                <c:formatCode>0.0</c:formatCode>
                <c:ptCount val="4"/>
                <c:pt idx="0">
                  <c:v>2.9663999999999962E-3</c:v>
                </c:pt>
                <c:pt idx="1">
                  <c:v>2.683805889049996E-3</c:v>
                </c:pt>
                <c:pt idx="2">
                  <c:v>2.3837317299999954E-3</c:v>
                </c:pt>
              </c:numCache>
            </c:numRef>
          </c:xVal>
          <c:yVal>
            <c:numRef>
              <c:f>ISM!$N$52:$N$55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ISM!$P$52:$P$55</c:f>
              <c:numCache>
                <c:formatCode>0.0</c:formatCode>
                <c:ptCount val="4"/>
                <c:pt idx="0">
                  <c:v>9.126758999999993E-3</c:v>
                </c:pt>
                <c:pt idx="1">
                  <c:v>8.2543498269999939E-3</c:v>
                </c:pt>
                <c:pt idx="2">
                  <c:v>7.3279771999999934E-3</c:v>
                </c:pt>
              </c:numCache>
            </c:numRef>
          </c:xVal>
          <c:yVal>
            <c:numRef>
              <c:f>ISM!$N$52:$N$55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ISM!$Q$52:$Q$55</c:f>
              <c:numCache>
                <c:formatCode>0.0</c:formatCode>
                <c:ptCount val="4"/>
                <c:pt idx="0">
                  <c:v>1.3476550499999995E-2</c:v>
                </c:pt>
                <c:pt idx="1">
                  <c:v>1.2186833855077395E-2</c:v>
                </c:pt>
                <c:pt idx="2">
                  <c:v>1.0817340922839995E-2</c:v>
                </c:pt>
              </c:numCache>
            </c:numRef>
          </c:xVal>
          <c:yVal>
            <c:numRef>
              <c:f>ISM!$N$52:$N$55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ISM!$R$52:$R$55</c:f>
              <c:numCache>
                <c:formatCode>0.0</c:formatCode>
                <c:ptCount val="4"/>
                <c:pt idx="0">
                  <c:v>1.5884759999999998E-2</c:v>
                </c:pt>
                <c:pt idx="1">
                  <c:v>1.4363929286449998E-2</c:v>
                </c:pt>
                <c:pt idx="2">
                  <c:v>1.274902657E-2</c:v>
                </c:pt>
              </c:numCache>
            </c:numRef>
          </c:xVal>
          <c:yVal>
            <c:numRef>
              <c:f>ISM!$N$52:$N$55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ISM!$S$52:$S$55</c:f>
              <c:numCache>
                <c:formatCode>0.0</c:formatCode>
                <c:ptCount val="4"/>
                <c:pt idx="0">
                  <c:v>1.6620445000000005E-2</c:v>
                </c:pt>
                <c:pt idx="1">
                  <c:v>1.5033803293000003E-2</c:v>
                </c:pt>
                <c:pt idx="2">
                  <c:v>1.3349018800000001E-2</c:v>
                </c:pt>
              </c:numCache>
            </c:numRef>
          </c:xVal>
          <c:yVal>
            <c:numRef>
              <c:f>ISM!$N$52:$N$55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ISM!$T$52:$T$55</c:f>
              <c:numCache>
                <c:formatCode>0.0</c:formatCode>
                <c:ptCount val="4"/>
                <c:pt idx="0">
                  <c:v>1.6411654999999983E-2</c:v>
                </c:pt>
                <c:pt idx="1">
                  <c:v>1.4847322780354982E-2</c:v>
                </c:pt>
                <c:pt idx="2">
                  <c:v>1.3186227742999981E-2</c:v>
                </c:pt>
              </c:numCache>
            </c:numRef>
          </c:xVal>
          <c:yVal>
            <c:numRef>
              <c:f>ISM!$N$52:$N$55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83712"/>
        <c:axId val="144284272"/>
      </c:scatterChart>
      <c:valAx>
        <c:axId val="144283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284272"/>
        <c:crosses val="autoZero"/>
        <c:crossBetween val="midCat"/>
      </c:valAx>
      <c:valAx>
        <c:axId val="144284272"/>
        <c:scaling>
          <c:orientation val="minMax"/>
          <c:max val="10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44283712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57693601909228"/>
          <c:y val="3.9486475609463306E-2"/>
          <c:w val="0.84258030608856149"/>
          <c:h val="0.9281174452298547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ISM!$N$44:$N$49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ISM!$O$44:$O$49</c:f>
              <c:numCache>
                <c:formatCode>0.0</c:formatCode>
                <c:ptCount val="6"/>
                <c:pt idx="0">
                  <c:v>4.0650467939999997</c:v>
                </c:pt>
                <c:pt idx="1">
                  <c:v>4.0653637655388799</c:v>
                </c:pt>
                <c:pt idx="2">
                  <c:v>4.0656061555392</c:v>
                </c:pt>
                <c:pt idx="3">
                  <c:v>4.0658683562607001</c:v>
                </c:pt>
                <c:pt idx="4">
                  <c:v>4.06615619438608</c:v>
                </c:pt>
                <c:pt idx="5">
                  <c:v>4.0664160644344998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ISM!$N$44:$N$49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ISM!$P$44:$P$49</c:f>
              <c:numCache>
                <c:formatCode>0.0</c:formatCode>
                <c:ptCount val="6"/>
                <c:pt idx="0">
                  <c:v>7.9402750688999992</c:v>
                </c:pt>
                <c:pt idx="1">
                  <c:v>7.941253606199199</c:v>
                </c:pt>
                <c:pt idx="2">
                  <c:v>7.9420018994279991</c:v>
                </c:pt>
                <c:pt idx="3">
                  <c:v>7.9428113512379994</c:v>
                </c:pt>
                <c:pt idx="4">
                  <c:v>7.9436999494471996</c:v>
                </c:pt>
                <c:pt idx="5">
                  <c:v>7.9445022061299992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ISM!$N$44:$N$49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ISM!$Q$44:$Q$49</c:f>
              <c:numCache>
                <c:formatCode>0.0</c:formatCode>
                <c:ptCount val="6"/>
                <c:pt idx="0">
                  <c:v>11.006863833943999</c:v>
                </c:pt>
                <c:pt idx="1">
                  <c:v>11.008310443953974</c:v>
                </c:pt>
                <c:pt idx="2">
                  <c:v>11.009416675138073</c:v>
                </c:pt>
                <c:pt idx="3">
                  <c:v>11.010613319447796</c:v>
                </c:pt>
                <c:pt idx="4">
                  <c:v>11.011926968978912</c:v>
                </c:pt>
                <c:pt idx="5">
                  <c:v>11.013112976450325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ISM!$N$44:$N$49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ISM!$R$44:$R$49</c:f>
              <c:numCache>
                <c:formatCode>0.0</c:formatCode>
                <c:ptCount val="6"/>
                <c:pt idx="0">
                  <c:v>13.521296698999999</c:v>
                </c:pt>
                <c:pt idx="1">
                  <c:v>13.523002537985919</c:v>
                </c:pt>
                <c:pt idx="2">
                  <c:v>13.524307003092799</c:v>
                </c:pt>
                <c:pt idx="3">
                  <c:v>13.525718083136299</c:v>
                </c:pt>
                <c:pt idx="4">
                  <c:v>13.527267135450719</c:v>
                </c:pt>
                <c:pt idx="5">
                  <c:v>13.528665672560498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ISM!$N$44:$N$49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ISM!$S$44:$S$49</c:f>
              <c:numCache>
                <c:formatCode>0.0</c:formatCode>
                <c:ptCount val="6"/>
                <c:pt idx="0">
                  <c:v>15.380973580500001</c:v>
                </c:pt>
                <c:pt idx="1">
                  <c:v>15.382753236352801</c:v>
                </c:pt>
                <c:pt idx="2">
                  <c:v>15.384114149652001</c:v>
                </c:pt>
                <c:pt idx="3">
                  <c:v>15.385586291442001</c:v>
                </c:pt>
                <c:pt idx="4">
                  <c:v>15.387202375984801</c:v>
                </c:pt>
                <c:pt idx="5">
                  <c:v>15.38866143207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ISM!$N$44:$N$49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ISM!$T$44:$T$49</c:f>
              <c:numCache>
                <c:formatCode>0.0</c:formatCode>
                <c:ptCount val="6"/>
                <c:pt idx="0">
                  <c:v>16.513553090900007</c:v>
                </c:pt>
                <c:pt idx="1">
                  <c:v>16.515307723327815</c:v>
                </c:pt>
                <c:pt idx="2">
                  <c:v>16.516649501066727</c:v>
                </c:pt>
                <c:pt idx="3">
                  <c:v>16.518100943332378</c:v>
                </c:pt>
                <c:pt idx="4">
                  <c:v>16.519694304397337</c:v>
                </c:pt>
                <c:pt idx="5">
                  <c:v>16.521132844953957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68352"/>
        <c:axId val="144768912"/>
      </c:scatterChart>
      <c:valAx>
        <c:axId val="144768352"/>
        <c:scaling>
          <c:orientation val="minMax"/>
          <c:max val="235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44768912"/>
        <c:crosses val="autoZero"/>
        <c:crossBetween val="midCat"/>
        <c:majorUnit val="2350"/>
      </c:valAx>
      <c:valAx>
        <c:axId val="14476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</a:t>
                </a:r>
              </a:p>
            </c:rich>
          </c:tx>
          <c:layout>
            <c:manualLayout>
              <c:xMode val="edge"/>
              <c:yMode val="edge"/>
              <c:x val="7.5901328273244783E-3"/>
              <c:y val="0.45191700824717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768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36964799440153"/>
          <c:y val="7.4786720476661919E-2"/>
          <c:w val="0.84023895545647709"/>
          <c:h val="0.8944311620703675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ISM!$N$80:$N$85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ISM!$O$80:$O$85</c:f>
              <c:numCache>
                <c:formatCode>0.0</c:formatCode>
                <c:ptCount val="6"/>
                <c:pt idx="0">
                  <c:v>1.2638675811999998</c:v>
                </c:pt>
                <c:pt idx="1">
                  <c:v>1.261953050508928</c:v>
                </c:pt>
                <c:pt idx="2">
                  <c:v>1.26048899762752</c:v>
                </c:pt>
                <c:pt idx="3">
                  <c:v>1.25890528657792</c:v>
                </c:pt>
                <c:pt idx="4">
                  <c:v>1.2571667237812478</c:v>
                </c:pt>
                <c:pt idx="5">
                  <c:v>1.2555970901631999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ISM!$N$80:$N$85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ISM!$P$80:$P$85</c:f>
              <c:numCache>
                <c:formatCode>0.0</c:formatCode>
                <c:ptCount val="6"/>
                <c:pt idx="0">
                  <c:v>2.4740830406699996</c:v>
                </c:pt>
                <c:pt idx="1">
                  <c:v>2.4702194377935194</c:v>
                </c:pt>
                <c:pt idx="2">
                  <c:v>2.4672649179467996</c:v>
                </c:pt>
                <c:pt idx="3">
                  <c:v>2.4640689229202999</c:v>
                </c:pt>
                <c:pt idx="4">
                  <c:v>2.4605604306023197</c:v>
                </c:pt>
                <c:pt idx="5">
                  <c:v>2.4573928444204998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ISM!$N$80:$N$85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ISM!$Q$80:$Q$85</c:f>
              <c:numCache>
                <c:formatCode>0.0</c:formatCode>
                <c:ptCount val="6"/>
                <c:pt idx="0">
                  <c:v>3.4245314865831995</c:v>
                </c:pt>
                <c:pt idx="1">
                  <c:v>3.4194060280640413</c:v>
                </c:pt>
                <c:pt idx="2">
                  <c:v>3.4154865597846857</c:v>
                </c:pt>
                <c:pt idx="3">
                  <c:v>3.4112467503478827</c:v>
                </c:pt>
                <c:pt idx="4">
                  <c:v>3.406592381766147</c:v>
                </c:pt>
                <c:pt idx="5">
                  <c:v>3.4023902595243372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ISM!$N$80:$N$85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ISM!$R$80:$R$85</c:f>
              <c:numCache>
                <c:formatCode>0.0</c:formatCode>
                <c:ptCount val="6"/>
                <c:pt idx="0">
                  <c:v>4.1999797886999994</c:v>
                </c:pt>
                <c:pt idx="1">
                  <c:v>4.1939658522837115</c:v>
                </c:pt>
                <c:pt idx="2">
                  <c:v>4.18936695973008</c:v>
                </c:pt>
                <c:pt idx="3">
                  <c:v>4.18439219615043</c:v>
                </c:pt>
                <c:pt idx="4">
                  <c:v>4.1789310112429918</c:v>
                </c:pt>
                <c:pt idx="5">
                  <c:v>4.1740004677840492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ISM!$N$80:$N$85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ISM!$S$80:$S$85</c:f>
              <c:numCache>
                <c:formatCode>0.0</c:formatCode>
                <c:ptCount val="6"/>
                <c:pt idx="0">
                  <c:v>4.7682990341499991</c:v>
                </c:pt>
                <c:pt idx="1">
                  <c:v>4.7618119451042391</c:v>
                </c:pt>
                <c:pt idx="2">
                  <c:v>4.7568512299515993</c:v>
                </c:pt>
                <c:pt idx="3">
                  <c:v>4.7514850717335992</c:v>
                </c:pt>
                <c:pt idx="4">
                  <c:v>4.7455942224898395</c:v>
                </c:pt>
                <c:pt idx="5">
                  <c:v>4.7402757634559993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ISM!$N$80:$N$85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ISM!$T$80:$T$85</c:f>
              <c:numCache>
                <c:formatCode>0.0</c:formatCode>
                <c:ptCount val="6"/>
                <c:pt idx="0">
                  <c:v>5.1110788482700027</c:v>
                </c:pt>
                <c:pt idx="1">
                  <c:v>5.1044540723653791</c:v>
                </c:pt>
                <c:pt idx="2">
                  <c:v>5.0993880672618426</c:v>
                </c:pt>
                <c:pt idx="3">
                  <c:v>5.0939080136642678</c:v>
                </c:pt>
                <c:pt idx="4">
                  <c:v>5.0878921326038187</c:v>
                </c:pt>
                <c:pt idx="5">
                  <c:v>5.0824607905937773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74512"/>
        <c:axId val="144896720"/>
      </c:scatterChart>
      <c:valAx>
        <c:axId val="144774512"/>
        <c:scaling>
          <c:orientation val="minMax"/>
          <c:max val="2350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44896720"/>
        <c:crosses val="autoZero"/>
        <c:crossBetween val="midCat"/>
        <c:majorUnit val="2350"/>
      </c:valAx>
      <c:valAx>
        <c:axId val="14489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774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309857362982215E-2"/>
          <c:y val="8.5404190428493162E-2"/>
          <c:w val="0.79673108186431829"/>
          <c:h val="0.8089334982370893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ISM!$O$88:$O$91</c:f>
              <c:numCache>
                <c:formatCode>0.0</c:formatCode>
                <c:ptCount val="4"/>
                <c:pt idx="0">
                  <c:v>4.1868692518600001</c:v>
                </c:pt>
                <c:pt idx="1">
                  <c:v>4.1885761404356812</c:v>
                </c:pt>
                <c:pt idx="2">
                  <c:v>4.1903886097480001</c:v>
                </c:pt>
              </c:numCache>
            </c:numRef>
          </c:xVal>
          <c:yVal>
            <c:numRef>
              <c:f>ISM!$N$88:$N$91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ISM!$P$88:$P$91</c:f>
              <c:numCache>
                <c:formatCode>0.0</c:formatCode>
                <c:ptCount val="4"/>
                <c:pt idx="0">
                  <c:v>7.6325907711000012</c:v>
                </c:pt>
                <c:pt idx="1">
                  <c:v>7.6360353435174506</c:v>
                </c:pt>
                <c:pt idx="2">
                  <c:v>7.6396929822700006</c:v>
                </c:pt>
              </c:numCache>
            </c:numRef>
          </c:xVal>
          <c:yVal>
            <c:numRef>
              <c:f>ISM!$N$88:$N$91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ISM!$Q$88:$Q$91</c:f>
              <c:numCache>
                <c:formatCode>0.0</c:formatCode>
                <c:ptCount val="4"/>
                <c:pt idx="0">
                  <c:v>10.269431531108703</c:v>
                </c:pt>
                <c:pt idx="1">
                  <c:v>10.274001103501703</c:v>
                </c:pt>
                <c:pt idx="2">
                  <c:v>10.278853329857156</c:v>
                </c:pt>
              </c:numCache>
            </c:numRef>
          </c:xVal>
          <c:yVal>
            <c:numRef>
              <c:f>ISM!$N$88:$N$91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ISM!$R$88:$R$91</c:f>
              <c:numCache>
                <c:formatCode>0.0</c:formatCode>
                <c:ptCount val="4"/>
                <c:pt idx="0">
                  <c:v>12.40371060477</c:v>
                </c:pt>
                <c:pt idx="1">
                  <c:v>12.409072294405844</c:v>
                </c:pt>
                <c:pt idx="2">
                  <c:v>12.414765634946999</c:v>
                </c:pt>
              </c:numCache>
            </c:numRef>
          </c:xVal>
          <c:yVal>
            <c:numRef>
              <c:f>ISM!$N$88:$N$91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ISM!$S$88:$S$91</c:f>
              <c:numCache>
                <c:formatCode>0.0</c:formatCode>
                <c:ptCount val="4"/>
                <c:pt idx="0">
                  <c:v>13.9421986742</c:v>
                </c:pt>
                <c:pt idx="1">
                  <c:v>13.947982200279402</c:v>
                </c:pt>
                <c:pt idx="2">
                  <c:v>13.954123470240001</c:v>
                </c:pt>
              </c:numCache>
            </c:numRef>
          </c:xVal>
          <c:yVal>
            <c:numRef>
              <c:f>ISM!$N$88:$N$91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ISM!$T$88:$T$91</c:f>
              <c:numCache>
                <c:formatCode>0.0</c:formatCode>
                <c:ptCount val="4"/>
                <c:pt idx="0">
                  <c:v>14.814243772497997</c:v>
                </c:pt>
                <c:pt idx="1">
                  <c:v>14.820150052486495</c:v>
                </c:pt>
                <c:pt idx="2">
                  <c:v>14.826421669381496</c:v>
                </c:pt>
              </c:numCache>
            </c:numRef>
          </c:xVal>
          <c:yVal>
            <c:numRef>
              <c:f>ISM!$N$88:$N$91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02320"/>
        <c:axId val="144902880"/>
      </c:scatterChart>
      <c:valAx>
        <c:axId val="14490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902880"/>
        <c:crosses val="autoZero"/>
        <c:crossBetween val="midCat"/>
      </c:valAx>
      <c:valAx>
        <c:axId val="144902880"/>
        <c:scaling>
          <c:orientation val="minMax"/>
          <c:max val="10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44902320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48617804330604"/>
          <c:y val="5.5279894361099521E-2"/>
          <c:w val="0.8404168260553605"/>
          <c:h val="0.9202681494999364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ISM!$N$117:$N$122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ISM!$O$117:$O$122</c:f>
              <c:numCache>
                <c:formatCode>0.0</c:formatCode>
                <c:ptCount val="6"/>
                <c:pt idx="0">
                  <c:v>4.0783528568999996</c:v>
                </c:pt>
                <c:pt idx="1">
                  <c:v>4.0780669417930593</c:v>
                </c:pt>
                <c:pt idx="2">
                  <c:v>4.0778483008289284</c:v>
                </c:pt>
                <c:pt idx="3">
                  <c:v>4.0776117901706135</c:v>
                </c:pt>
                <c:pt idx="4">
                  <c:v>4.0773521540257072</c:v>
                </c:pt>
                <c:pt idx="5">
                  <c:v>4.0771177456843546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ISM!$N$117:$N$122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ISM!$P$117:$P$122</c:f>
              <c:numCache>
                <c:formatCode>0.0</c:formatCode>
                <c:ptCount val="6"/>
                <c:pt idx="0">
                  <c:v>8.3322755888999982</c:v>
                </c:pt>
                <c:pt idx="1">
                  <c:v>8.3290969621329598</c:v>
                </c:pt>
                <c:pt idx="2">
                  <c:v>8.3266662475463988</c:v>
                </c:pt>
                <c:pt idx="3">
                  <c:v>8.3240368687868997</c:v>
                </c:pt>
                <c:pt idx="4">
                  <c:v>8.3211503952153585</c:v>
                </c:pt>
                <c:pt idx="5">
                  <c:v>8.3185443887114996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ISM!$N$117:$N$122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ISM!$Q$117:$Q$122</c:f>
              <c:numCache>
                <c:formatCode>0.0</c:formatCode>
                <c:ptCount val="6"/>
                <c:pt idx="0">
                  <c:v>11.043605534864</c:v>
                </c:pt>
                <c:pt idx="1">
                  <c:v>11.043384312417329</c:v>
                </c:pt>
                <c:pt idx="2">
                  <c:v>11.043215142311052</c:v>
                </c:pt>
                <c:pt idx="3">
                  <c:v>11.043032145801858</c:v>
                </c:pt>
                <c:pt idx="4">
                  <c:v>11.042831256300655</c:v>
                </c:pt>
                <c:pt idx="5">
                  <c:v>11.042649886427096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ISM!$N$117:$N$122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ISM!$R$117:$R$122</c:f>
              <c:numCache>
                <c:formatCode>0.0</c:formatCode>
                <c:ptCount val="6"/>
                <c:pt idx="0">
                  <c:v>13.564373932699999</c:v>
                </c:pt>
                <c:pt idx="1">
                  <c:v>13.564122065252299</c:v>
                </c:pt>
                <c:pt idx="2">
                  <c:v>13.563929460733471</c:v>
                </c:pt>
                <c:pt idx="3">
                  <c:v>13.563721114499161</c:v>
                </c:pt>
                <c:pt idx="4">
                  <c:v>13.563492396633052</c:v>
                </c:pt>
                <c:pt idx="5">
                  <c:v>13.563285902365267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ISM!$N$117:$N$122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ISM!$S$117:$S$122</c:f>
              <c:numCache>
                <c:formatCode>0.0</c:formatCode>
                <c:ptCount val="6"/>
                <c:pt idx="0">
                  <c:v>15.4271756685</c:v>
                </c:pt>
                <c:pt idx="1">
                  <c:v>15.426849028612322</c:v>
                </c:pt>
                <c:pt idx="2">
                  <c:v>15.4265992451688</c:v>
                </c:pt>
                <c:pt idx="3">
                  <c:v>15.426329046732301</c:v>
                </c:pt>
                <c:pt idx="4">
                  <c:v>15.426032428893121</c:v>
                </c:pt>
                <c:pt idx="5">
                  <c:v>15.425764632220501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ISM!$N$117:$N$122</c:f>
              <c:numCache>
                <c:formatCode>General</c:formatCode>
                <c:ptCount val="6"/>
                <c:pt idx="0">
                  <c:v>0</c:v>
                </c:pt>
                <c:pt idx="1">
                  <c:v>544</c:v>
                </c:pt>
                <c:pt idx="2">
                  <c:v>960</c:v>
                </c:pt>
                <c:pt idx="3">
                  <c:v>1410</c:v>
                </c:pt>
                <c:pt idx="4">
                  <c:v>1904</c:v>
                </c:pt>
                <c:pt idx="5">
                  <c:v>2350</c:v>
                </c:pt>
              </c:numCache>
            </c:numRef>
          </c:xVal>
          <c:yVal>
            <c:numRef>
              <c:f>ISM!$T$117:$T$122</c:f>
              <c:numCache>
                <c:formatCode>0.0</c:formatCode>
                <c:ptCount val="6"/>
                <c:pt idx="0">
                  <c:v>16.560656967200007</c:v>
                </c:pt>
                <c:pt idx="1">
                  <c:v>16.560266249937925</c:v>
                </c:pt>
                <c:pt idx="2">
                  <c:v>16.559967466149274</c:v>
                </c:pt>
                <c:pt idx="3">
                  <c:v>16.559644262531744</c:v>
                </c:pt>
                <c:pt idx="4">
                  <c:v>16.559289456782722</c:v>
                </c:pt>
                <c:pt idx="5">
                  <c:v>16.558969126086236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276688"/>
        <c:axId val="145277248"/>
      </c:scatterChart>
      <c:valAx>
        <c:axId val="145276688"/>
        <c:scaling>
          <c:orientation val="minMax"/>
          <c:max val="2350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45277248"/>
        <c:crosses val="autoZero"/>
        <c:crossBetween val="midCat"/>
        <c:majorUnit val="2350"/>
      </c:valAx>
      <c:valAx>
        <c:axId val="14527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276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345009372611613E-2"/>
          <c:y val="0.13096318102242044"/>
          <c:w val="0.82845173983456333"/>
          <c:h val="0.6973045642022019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ISM!$O$125:$O$128</c:f>
              <c:numCache>
                <c:formatCode>0.0</c:formatCode>
                <c:ptCount val="4"/>
                <c:pt idx="0">
                  <c:v>1.2587601995580002</c:v>
                </c:pt>
                <c:pt idx="1">
                  <c:v>1.2590151054897396</c:v>
                </c:pt>
                <c:pt idx="2">
                  <c:v>1.2592857787987</c:v>
                </c:pt>
              </c:numCache>
            </c:numRef>
          </c:xVal>
          <c:yVal>
            <c:numRef>
              <c:f>ISM!$N$125:$N$128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ISM!$P$125:$P$128</c:f>
              <c:numCache>
                <c:formatCode>0.0</c:formatCode>
                <c:ptCount val="4"/>
                <c:pt idx="0">
                  <c:v>2.2980825820200002</c:v>
                </c:pt>
                <c:pt idx="1">
                  <c:v>2.2983220613978048</c:v>
                </c:pt>
                <c:pt idx="2">
                  <c:v>2.2985763539330004</c:v>
                </c:pt>
              </c:numCache>
            </c:numRef>
          </c:xVal>
          <c:yVal>
            <c:numRef>
              <c:f>ISM!$N$125:$N$128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ISM!$Q$125:$Q$128</c:f>
              <c:numCache>
                <c:formatCode>0.0</c:formatCode>
                <c:ptCount val="4"/>
                <c:pt idx="0">
                  <c:v>3.0930931202876111</c:v>
                </c:pt>
                <c:pt idx="1">
                  <c:v>3.093290349858631</c:v>
                </c:pt>
                <c:pt idx="2">
                  <c:v>3.093499779196931</c:v>
                </c:pt>
              </c:numCache>
            </c:numRef>
          </c:xVal>
          <c:yVal>
            <c:numRef>
              <c:f>ISM!$N$125:$N$128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ISM!$R$125:$R$128</c:f>
              <c:numCache>
                <c:formatCode>0.0</c:formatCode>
                <c:ptCount val="4"/>
                <c:pt idx="0">
                  <c:v>3.7355683130309996</c:v>
                </c:pt>
                <c:pt idx="1">
                  <c:v>3.7357928639724225</c:v>
                </c:pt>
                <c:pt idx="2">
                  <c:v>3.7360313046627991</c:v>
                </c:pt>
              </c:numCache>
            </c:numRef>
          </c:xVal>
          <c:yVal>
            <c:numRef>
              <c:f>ISM!$N$125:$N$128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ISM!$S$125:$S$128</c:f>
              <c:numCache>
                <c:formatCode>0.0</c:formatCode>
                <c:ptCount val="4"/>
                <c:pt idx="0">
                  <c:v>4.1977842072099998</c:v>
                </c:pt>
                <c:pt idx="1">
                  <c:v>4.1980754210804498</c:v>
                </c:pt>
                <c:pt idx="2">
                  <c:v>4.1983846481799993</c:v>
                </c:pt>
              </c:numCache>
            </c:numRef>
          </c:xVal>
          <c:yVal>
            <c:numRef>
              <c:f>ISM!$N$125:$N$128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ISM!$T$125:$T$128</c:f>
              <c:numCache>
                <c:formatCode>0.0</c:formatCode>
                <c:ptCount val="4"/>
                <c:pt idx="0">
                  <c:v>4.4592077377993986</c:v>
                </c:pt>
                <c:pt idx="1">
                  <c:v>4.4595560794760711</c:v>
                </c:pt>
                <c:pt idx="2">
                  <c:v>4.4599259680605785</c:v>
                </c:pt>
                <c:pt idx="3">
                  <c:v>0</c:v>
                </c:pt>
              </c:numCache>
            </c:numRef>
          </c:xVal>
          <c:yVal>
            <c:numRef>
              <c:f>ISM!$N$125:$N$128</c:f>
              <c:numCache>
                <c:formatCode>General</c:formatCode>
                <c:ptCount val="4"/>
                <c:pt idx="0">
                  <c:v>0</c:v>
                </c:pt>
                <c:pt idx="1">
                  <c:v>485</c:v>
                </c:pt>
                <c:pt idx="2">
                  <c:v>1000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240752"/>
        <c:axId val="145241312"/>
      </c:scatterChart>
      <c:valAx>
        <c:axId val="14524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</a:t>
                </a:r>
              </a:p>
            </c:rich>
          </c:tx>
          <c:layout>
            <c:manualLayout>
              <c:xMode val="edge"/>
              <c:yMode val="edge"/>
              <c:x val="0.46910161132068673"/>
              <c:y val="0.892460987831066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241312"/>
        <c:crosses val="autoZero"/>
        <c:crossBetween val="midCat"/>
      </c:valAx>
      <c:valAx>
        <c:axId val="145241312"/>
        <c:scaling>
          <c:orientation val="minMax"/>
          <c:max val="100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45240752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219816272965874E-2"/>
          <c:y val="0"/>
          <c:w val="0.90178009169618822"/>
          <c:h val="0.96493882488376792"/>
        </c:manualLayout>
      </c:layout>
      <c:scatterChart>
        <c:scatterStyle val="lineMarker"/>
        <c:varyColors val="0"/>
        <c:ser>
          <c:idx val="0"/>
          <c:order val="0"/>
          <c:tx>
            <c:strRef>
              <c:f>ISM!$Y$7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ISM!$X$8:$X$12</c:f>
              <c:numCache>
                <c:formatCode>0.00</c:formatCode>
                <c:ptCount val="5"/>
                <c:pt idx="0">
                  <c:v>1</c:v>
                </c:pt>
                <c:pt idx="1">
                  <c:v>25</c:v>
                </c:pt>
                <c:pt idx="2">
                  <c:v>25</c:v>
                </c:pt>
                <c:pt idx="3">
                  <c:v>1</c:v>
                </c:pt>
                <c:pt idx="4">
                  <c:v>1</c:v>
                </c:pt>
              </c:numCache>
            </c:numRef>
          </c:xVal>
          <c:yVal>
            <c:numRef>
              <c:f>ISM!$Y$8:$Y$12</c:f>
              <c:numCache>
                <c:formatCode>0.00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11.5</c:v>
                </c:pt>
                <c:pt idx="3">
                  <c:v>11.5</c:v>
                </c:pt>
                <c:pt idx="4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244112"/>
        <c:axId val="145244672"/>
      </c:scatterChart>
      <c:valAx>
        <c:axId val="145244112"/>
        <c:scaling>
          <c:orientation val="minMax"/>
        </c:scaling>
        <c:delete val="1"/>
        <c:axPos val="b"/>
        <c:numFmt formatCode="0.00" sourceLinked="1"/>
        <c:majorTickMark val="none"/>
        <c:minorTickMark val="none"/>
        <c:tickLblPos val="nextTo"/>
        <c:crossAx val="145244672"/>
        <c:crosses val="autoZero"/>
        <c:crossBetween val="midCat"/>
      </c:valAx>
      <c:valAx>
        <c:axId val="145244672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145244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</xdr:colOff>
      <xdr:row>5</xdr:row>
      <xdr:rowOff>9525</xdr:rowOff>
    </xdr:from>
    <xdr:to>
      <xdr:col>12</xdr:col>
      <xdr:colOff>0</xdr:colOff>
      <xdr:row>19</xdr:row>
      <xdr:rowOff>104775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47626</xdr:colOff>
      <xdr:row>19</xdr:row>
      <xdr:rowOff>85726</xdr:rowOff>
    </xdr:from>
    <xdr:to>
      <xdr:col>20</xdr:col>
      <xdr:colOff>161924</xdr:colOff>
      <xdr:row>37</xdr:row>
      <xdr:rowOff>9525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104775</xdr:colOff>
      <xdr:row>56</xdr:row>
      <xdr:rowOff>85724</xdr:rowOff>
    </xdr:from>
    <xdr:to>
      <xdr:col>20</xdr:col>
      <xdr:colOff>498475</xdr:colOff>
      <xdr:row>73</xdr:row>
      <xdr:rowOff>92527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85725</xdr:colOff>
      <xdr:row>41</xdr:row>
      <xdr:rowOff>180975</xdr:rowOff>
    </xdr:from>
    <xdr:to>
      <xdr:col>12</xdr:col>
      <xdr:colOff>38100</xdr:colOff>
      <xdr:row>54</xdr:row>
      <xdr:rowOff>161924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21168</xdr:colOff>
      <xdr:row>78</xdr:row>
      <xdr:rowOff>85725</xdr:rowOff>
    </xdr:from>
    <xdr:to>
      <xdr:col>12</xdr:col>
      <xdr:colOff>1</xdr:colOff>
      <xdr:row>93</xdr:row>
      <xdr:rowOff>128058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92</xdr:row>
      <xdr:rowOff>76199</xdr:rowOff>
    </xdr:from>
    <xdr:to>
      <xdr:col>22</xdr:col>
      <xdr:colOff>123825</xdr:colOff>
      <xdr:row>109</xdr:row>
      <xdr:rowOff>176212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17317</xdr:colOff>
      <xdr:row>115</xdr:row>
      <xdr:rowOff>100013</xdr:rowOff>
    </xdr:from>
    <xdr:to>
      <xdr:col>11</xdr:col>
      <xdr:colOff>597477</xdr:colOff>
      <xdr:row>130</xdr:row>
      <xdr:rowOff>95250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142874</xdr:colOff>
      <xdr:row>134</xdr:row>
      <xdr:rowOff>133350</xdr:rowOff>
    </xdr:from>
    <xdr:to>
      <xdr:col>20</xdr:col>
      <xdr:colOff>557211</xdr:colOff>
      <xdr:row>152</xdr:row>
      <xdr:rowOff>61912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228600</xdr:colOff>
      <xdr:row>4</xdr:row>
      <xdr:rowOff>9525</xdr:rowOff>
    </xdr:from>
    <xdr:to>
      <xdr:col>35</xdr:col>
      <xdr:colOff>466726</xdr:colOff>
      <xdr:row>20</xdr:row>
      <xdr:rowOff>19049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0</xdr:colOff>
      <xdr:row>21</xdr:row>
      <xdr:rowOff>123825</xdr:rowOff>
    </xdr:from>
    <xdr:to>
      <xdr:col>34</xdr:col>
      <xdr:colOff>238126</xdr:colOff>
      <xdr:row>37</xdr:row>
      <xdr:rowOff>133349</xdr:rowOff>
    </xdr:to>
    <xdr:graphicFrame macro="">
      <xdr:nvGraphicFramePr>
        <xdr:cNvPr id="11" name="Gra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95250</xdr:colOff>
      <xdr:row>55</xdr:row>
      <xdr:rowOff>9525</xdr:rowOff>
    </xdr:from>
    <xdr:to>
      <xdr:col>13</xdr:col>
      <xdr:colOff>219076</xdr:colOff>
      <xdr:row>71</xdr:row>
      <xdr:rowOff>19049</xdr:rowOff>
    </xdr:to>
    <xdr:graphicFrame macro="">
      <xdr:nvGraphicFramePr>
        <xdr:cNvPr id="12" name="Gra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85725</xdr:colOff>
      <xdr:row>94</xdr:row>
      <xdr:rowOff>85724</xdr:rowOff>
    </xdr:from>
    <xdr:to>
      <xdr:col>13</xdr:col>
      <xdr:colOff>142875</xdr:colOff>
      <xdr:row>110</xdr:row>
      <xdr:rowOff>85723</xdr:rowOff>
    </xdr:to>
    <xdr:graphicFrame macro="">
      <xdr:nvGraphicFramePr>
        <xdr:cNvPr id="13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57150</xdr:colOff>
      <xdr:row>131</xdr:row>
      <xdr:rowOff>123825</xdr:rowOff>
    </xdr:from>
    <xdr:to>
      <xdr:col>13</xdr:col>
      <xdr:colOff>180976</xdr:colOff>
      <xdr:row>147</xdr:row>
      <xdr:rowOff>133349</xdr:rowOff>
    </xdr:to>
    <xdr:graphicFrame macro="">
      <xdr:nvGraphicFramePr>
        <xdr:cNvPr id="14" name="Gra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4</xdr:col>
      <xdr:colOff>473749</xdr:colOff>
      <xdr:row>22</xdr:row>
      <xdr:rowOff>19050</xdr:rowOff>
    </xdr:from>
    <xdr:to>
      <xdr:col>12</xdr:col>
      <xdr:colOff>57151</xdr:colOff>
      <xdr:row>35</xdr:row>
      <xdr:rowOff>57151</xdr:rowOff>
    </xdr:to>
    <xdr:pic>
      <xdr:nvPicPr>
        <xdr:cNvPr id="16" name="Immagine 15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6949" y="4210050"/>
          <a:ext cx="4460202" cy="25146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Costruzioni%20in%20zona%20sismica/progetto/VerificaPare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-N"/>
      <sheetName val="Taglio"/>
      <sheetName val="Scorrimento"/>
    </sheetNames>
    <sheetDataSet>
      <sheetData sheetId="0">
        <row r="1">
          <cell r="B1">
            <v>30</v>
          </cell>
          <cell r="F1">
            <v>25</v>
          </cell>
          <cell r="J1">
            <v>3.5000000000000001E-3</v>
          </cell>
        </row>
        <row r="2">
          <cell r="B2">
            <v>350</v>
          </cell>
          <cell r="F2">
            <v>14.166666666666666</v>
          </cell>
        </row>
        <row r="3">
          <cell r="B3">
            <v>70</v>
          </cell>
          <cell r="F3">
            <v>450</v>
          </cell>
        </row>
        <row r="4">
          <cell r="B4">
            <v>210</v>
          </cell>
          <cell r="F4">
            <v>391.304347826087</v>
          </cell>
        </row>
        <row r="10">
          <cell r="B10">
            <v>107.71174812307862</v>
          </cell>
        </row>
        <row r="15">
          <cell r="B15">
            <v>16.126842288427603</v>
          </cell>
        </row>
        <row r="22">
          <cell r="B22">
            <v>69.099838005702253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9"/>
  <sheetViews>
    <sheetView zoomScaleNormal="100" workbookViewId="0">
      <selection activeCell="P4" sqref="P4:P21"/>
    </sheetView>
  </sheetViews>
  <sheetFormatPr defaultRowHeight="15" x14ac:dyDescent="0.25"/>
  <cols>
    <col min="1" max="13" width="9.140625" style="1"/>
    <col min="14" max="14" width="9.7109375" style="1" customWidth="1"/>
    <col min="15" max="15" width="9.5703125" style="1" customWidth="1"/>
    <col min="16" max="16" width="9.7109375" style="1" customWidth="1"/>
    <col min="17" max="16384" width="9.140625" style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16" x14ac:dyDescent="0.25">
      <c r="A2" s="1" t="s">
        <v>8</v>
      </c>
      <c r="D2" s="1">
        <v>6</v>
      </c>
      <c r="E2" s="1" t="s">
        <v>9</v>
      </c>
      <c r="F2" s="2">
        <v>17.218</v>
      </c>
      <c r="G2" s="2">
        <v>4.3999999999999997E-2</v>
      </c>
    </row>
    <row r="3" spans="1:16" x14ac:dyDescent="0.25">
      <c r="A3" s="1" t="s">
        <v>8</v>
      </c>
      <c r="D3" s="1">
        <v>6</v>
      </c>
      <c r="E3" s="1" t="s">
        <v>10</v>
      </c>
      <c r="F3" s="2">
        <v>0.43</v>
      </c>
      <c r="G3" s="2">
        <v>21.693999999999999</v>
      </c>
      <c r="M3" s="3"/>
      <c r="N3" s="3"/>
      <c r="O3" s="3" t="s">
        <v>6</v>
      </c>
      <c r="P3" s="3" t="s">
        <v>7</v>
      </c>
    </row>
    <row r="4" spans="1:16" x14ac:dyDescent="0.25">
      <c r="A4" s="1" t="s">
        <v>8</v>
      </c>
      <c r="D4" s="1">
        <v>6</v>
      </c>
      <c r="E4" s="1" t="s">
        <v>11</v>
      </c>
      <c r="F4" s="2">
        <v>-3.5999999999999997E-2</v>
      </c>
      <c r="G4" s="2">
        <v>8.9999999999999993E-3</v>
      </c>
      <c r="M4" s="3">
        <v>6</v>
      </c>
      <c r="N4" s="3" t="s">
        <v>9</v>
      </c>
      <c r="O4" s="4">
        <f t="shared" ref="O4:O21" si="0">SUM(H22,H42,H62,H82,H102,H122,H142,H162,H182,H202,H222,H242,H262,H282,H302,)</f>
        <v>14.809320275997997</v>
      </c>
      <c r="P4" s="4">
        <f t="shared" ref="P4:P21" si="1">SUM(I22,I42,I62,I82,I102,I122,I142,I162,I182,I202,I222,I242,I262,I282,I302,)</f>
        <v>1.6411654999999983E-2</v>
      </c>
    </row>
    <row r="5" spans="1:16" x14ac:dyDescent="0.25">
      <c r="A5" s="1" t="s">
        <v>8</v>
      </c>
      <c r="D5" s="1">
        <v>5</v>
      </c>
      <c r="E5" s="1" t="s">
        <v>9</v>
      </c>
      <c r="F5" s="2">
        <v>15.760999999999999</v>
      </c>
      <c r="G5" s="2">
        <v>0.04</v>
      </c>
      <c r="M5" s="3">
        <v>6</v>
      </c>
      <c r="N5" s="3" t="s">
        <v>10</v>
      </c>
      <c r="O5" s="4">
        <f t="shared" si="0"/>
        <v>0.15701292100000031</v>
      </c>
      <c r="P5" s="4">
        <f t="shared" si="1"/>
        <v>16.513553090900007</v>
      </c>
    </row>
    <row r="6" spans="1:16" x14ac:dyDescent="0.25">
      <c r="A6" s="1" t="s">
        <v>8</v>
      </c>
      <c r="D6" s="1">
        <v>5</v>
      </c>
      <c r="E6" s="1" t="s">
        <v>10</v>
      </c>
      <c r="F6" s="2">
        <v>0.39</v>
      </c>
      <c r="G6" s="2">
        <v>19.545999999999999</v>
      </c>
      <c r="M6" s="3">
        <v>6</v>
      </c>
      <c r="N6" s="3" t="s">
        <v>11</v>
      </c>
      <c r="O6" s="4">
        <f t="shared" si="0"/>
        <v>-1.3145525060599964E-2</v>
      </c>
      <c r="P6" s="4">
        <f t="shared" si="1"/>
        <v>3.2254272570000019E-3</v>
      </c>
    </row>
    <row r="7" spans="1:16" x14ac:dyDescent="0.25">
      <c r="A7" s="1" t="s">
        <v>8</v>
      </c>
      <c r="D7" s="1">
        <v>5</v>
      </c>
      <c r="E7" s="1" t="s">
        <v>11</v>
      </c>
      <c r="F7" s="2">
        <v>-3.3000000000000002E-2</v>
      </c>
      <c r="G7" s="2">
        <v>8.0000000000000002E-3</v>
      </c>
      <c r="M7" s="3">
        <v>5</v>
      </c>
      <c r="N7" s="3" t="s">
        <v>9</v>
      </c>
      <c r="O7" s="4">
        <f t="shared" si="0"/>
        <v>13.937212540700001</v>
      </c>
      <c r="P7" s="4">
        <f t="shared" si="1"/>
        <v>1.6620445000000005E-2</v>
      </c>
    </row>
    <row r="8" spans="1:16" x14ac:dyDescent="0.25">
      <c r="A8" s="1" t="s">
        <v>8</v>
      </c>
      <c r="D8" s="1">
        <v>4</v>
      </c>
      <c r="E8" s="1" t="s">
        <v>9</v>
      </c>
      <c r="F8" s="2">
        <v>13.347</v>
      </c>
      <c r="G8" s="2">
        <v>3.4000000000000002E-2</v>
      </c>
      <c r="M8" s="3">
        <v>5</v>
      </c>
      <c r="N8" s="3" t="s">
        <v>10</v>
      </c>
      <c r="O8" s="4">
        <f t="shared" si="0"/>
        <v>0.15400695999999953</v>
      </c>
      <c r="P8" s="4">
        <f t="shared" si="1"/>
        <v>15.380973580500001</v>
      </c>
    </row>
    <row r="9" spans="1:16" x14ac:dyDescent="0.25">
      <c r="A9" s="1" t="s">
        <v>8</v>
      </c>
      <c r="D9" s="1">
        <v>4</v>
      </c>
      <c r="E9" s="1" t="s">
        <v>10</v>
      </c>
      <c r="F9" s="2">
        <v>0.32600000000000001</v>
      </c>
      <c r="G9" s="2">
        <v>16.245000000000001</v>
      </c>
      <c r="M9" s="3">
        <v>5</v>
      </c>
      <c r="N9" s="3" t="s">
        <v>11</v>
      </c>
      <c r="O9" s="4">
        <f t="shared" si="0"/>
        <v>-1.2906223899999965E-2</v>
      </c>
      <c r="P9" s="4">
        <f t="shared" si="1"/>
        <v>3.2714262000000036E-3</v>
      </c>
    </row>
    <row r="10" spans="1:16" x14ac:dyDescent="0.25">
      <c r="A10" s="1" t="s">
        <v>8</v>
      </c>
      <c r="D10" s="1">
        <v>4</v>
      </c>
      <c r="E10" s="1" t="s">
        <v>11</v>
      </c>
      <c r="F10" s="2">
        <v>-2.7E-2</v>
      </c>
      <c r="G10" s="2">
        <v>7.0000000000000001E-3</v>
      </c>
      <c r="M10" s="3">
        <v>4</v>
      </c>
      <c r="N10" s="3" t="s">
        <v>9</v>
      </c>
      <c r="O10" s="4">
        <f t="shared" si="0"/>
        <v>12.398945176769999</v>
      </c>
      <c r="P10" s="4">
        <f t="shared" si="1"/>
        <v>1.5884759999999998E-2</v>
      </c>
    </row>
    <row r="11" spans="1:16" x14ac:dyDescent="0.25">
      <c r="A11" s="1" t="s">
        <v>8</v>
      </c>
      <c r="D11" s="1">
        <v>3</v>
      </c>
      <c r="E11" s="1" t="s">
        <v>9</v>
      </c>
      <c r="F11" s="2">
        <v>10.398</v>
      </c>
      <c r="G11" s="2">
        <v>2.5999999999999999E-2</v>
      </c>
      <c r="M11" s="3">
        <v>4</v>
      </c>
      <c r="N11" s="3" t="s">
        <v>10</v>
      </c>
      <c r="O11" s="4">
        <f t="shared" si="0"/>
        <v>0.143590779</v>
      </c>
      <c r="P11" s="4">
        <f t="shared" si="1"/>
        <v>13.521296698999999</v>
      </c>
    </row>
    <row r="12" spans="1:16" x14ac:dyDescent="0.25">
      <c r="A12" s="1" t="s">
        <v>8</v>
      </c>
      <c r="D12" s="1">
        <v>3</v>
      </c>
      <c r="E12" s="1" t="s">
        <v>10</v>
      </c>
      <c r="F12" s="2">
        <v>0.25</v>
      </c>
      <c r="G12" s="2">
        <v>12.349</v>
      </c>
      <c r="M12" s="3">
        <v>4</v>
      </c>
      <c r="N12" s="3" t="s">
        <v>11</v>
      </c>
      <c r="O12" s="4">
        <f t="shared" si="0"/>
        <v>-1.1995750205999998E-2</v>
      </c>
      <c r="P12" s="4">
        <f t="shared" si="1"/>
        <v>3.1357334299999973E-3</v>
      </c>
    </row>
    <row r="13" spans="1:16" x14ac:dyDescent="0.25">
      <c r="A13" s="1" t="s">
        <v>8</v>
      </c>
      <c r="D13" s="1">
        <v>3</v>
      </c>
      <c r="E13" s="1" t="s">
        <v>11</v>
      </c>
      <c r="F13" s="2">
        <v>-2.1000000000000001E-2</v>
      </c>
      <c r="G13" s="2">
        <v>5.0000000000000001E-3</v>
      </c>
      <c r="M13" s="3">
        <v>3</v>
      </c>
      <c r="N13" s="3" t="s">
        <v>9</v>
      </c>
      <c r="O13" s="4">
        <f t="shared" si="0"/>
        <v>10.265388565958704</v>
      </c>
      <c r="P13" s="4">
        <f t="shared" si="1"/>
        <v>1.3476550499999995E-2</v>
      </c>
    </row>
    <row r="14" spans="1:16" x14ac:dyDescent="0.25">
      <c r="A14" s="1" t="s">
        <v>8</v>
      </c>
      <c r="D14" s="1">
        <v>2</v>
      </c>
      <c r="E14" s="1" t="s">
        <v>9</v>
      </c>
      <c r="F14" s="2">
        <v>7.1740000000000004</v>
      </c>
      <c r="G14" s="2">
        <v>1.7000000000000001E-2</v>
      </c>
      <c r="M14" s="3">
        <v>3</v>
      </c>
      <c r="N14" s="3" t="s">
        <v>10</v>
      </c>
      <c r="O14" s="4">
        <f t="shared" si="0"/>
        <v>0.12247233639999985</v>
      </c>
      <c r="P14" s="4">
        <f t="shared" si="1"/>
        <v>11.006863833943999</v>
      </c>
    </row>
    <row r="15" spans="1:16" x14ac:dyDescent="0.25">
      <c r="A15" s="1" t="s">
        <v>8</v>
      </c>
      <c r="D15" s="1">
        <v>2</v>
      </c>
      <c r="E15" s="1" t="s">
        <v>10</v>
      </c>
      <c r="F15" s="2">
        <v>0.16800000000000001</v>
      </c>
      <c r="G15" s="2">
        <v>8.2080000000000002</v>
      </c>
      <c r="M15" s="3">
        <v>3</v>
      </c>
      <c r="N15" s="3" t="s">
        <v>11</v>
      </c>
      <c r="O15" s="4">
        <f t="shared" si="0"/>
        <v>-1.0219561621599994E-2</v>
      </c>
      <c r="P15" s="4">
        <f t="shared" si="1"/>
        <v>2.65920957716E-3</v>
      </c>
    </row>
    <row r="16" spans="1:16" x14ac:dyDescent="0.25">
      <c r="A16" s="1" t="s">
        <v>8</v>
      </c>
      <c r="D16" s="1">
        <v>2</v>
      </c>
      <c r="E16" s="1" t="s">
        <v>11</v>
      </c>
      <c r="F16" s="2">
        <v>-1.4E-2</v>
      </c>
      <c r="G16" s="2">
        <v>3.0000000000000001E-3</v>
      </c>
      <c r="M16" s="3">
        <v>2</v>
      </c>
      <c r="N16" s="3" t="s">
        <v>9</v>
      </c>
      <c r="O16" s="4">
        <f t="shared" si="0"/>
        <v>7.6298527434000007</v>
      </c>
      <c r="P16" s="4">
        <f t="shared" si="1"/>
        <v>9.126758999999993E-3</v>
      </c>
    </row>
    <row r="17" spans="1:18" x14ac:dyDescent="0.25">
      <c r="A17" s="1" t="s">
        <v>8</v>
      </c>
      <c r="D17" s="1">
        <v>1</v>
      </c>
      <c r="E17" s="1" t="s">
        <v>9</v>
      </c>
      <c r="F17" s="2">
        <v>3.6219999999999999</v>
      </c>
      <c r="G17" s="2">
        <v>6.0000000000000001E-3</v>
      </c>
      <c r="M17" s="3">
        <v>2</v>
      </c>
      <c r="N17" s="3" t="s">
        <v>10</v>
      </c>
      <c r="O17" s="4">
        <f t="shared" si="0"/>
        <v>9.2000519999999891E-2</v>
      </c>
      <c r="P17" s="4">
        <f t="shared" si="1"/>
        <v>7.9402750688999992</v>
      </c>
    </row>
    <row r="18" spans="1:18" x14ac:dyDescent="0.25">
      <c r="A18" s="1" t="s">
        <v>8</v>
      </c>
      <c r="D18" s="1">
        <v>1</v>
      </c>
      <c r="E18" s="1" t="s">
        <v>10</v>
      </c>
      <c r="F18" s="2">
        <v>7.6999999999999999E-2</v>
      </c>
      <c r="G18" s="2">
        <v>3.8380000000000001</v>
      </c>
      <c r="M18" s="3">
        <v>2</v>
      </c>
      <c r="N18" s="3" t="s">
        <v>11</v>
      </c>
      <c r="O18" s="4">
        <f t="shared" si="0"/>
        <v>-7.6418457099999811E-3</v>
      </c>
      <c r="P18" s="4">
        <f t="shared" si="1"/>
        <v>1.7987817999999996E-3</v>
      </c>
    </row>
    <row r="19" spans="1:18" x14ac:dyDescent="0.25">
      <c r="A19" s="1" t="s">
        <v>8</v>
      </c>
      <c r="D19" s="1">
        <v>1</v>
      </c>
      <c r="E19" s="1" t="s">
        <v>11</v>
      </c>
      <c r="F19" s="2">
        <v>-6.0000000000000001E-3</v>
      </c>
      <c r="G19" s="2">
        <v>1E-3</v>
      </c>
      <c r="M19" s="3">
        <v>1</v>
      </c>
      <c r="N19" s="3" t="s">
        <v>9</v>
      </c>
      <c r="O19" s="4">
        <f t="shared" si="0"/>
        <v>4.1859793318600005</v>
      </c>
      <c r="P19" s="4">
        <f t="shared" si="1"/>
        <v>2.9663999999999962E-3</v>
      </c>
    </row>
    <row r="20" spans="1:18" x14ac:dyDescent="0.25">
      <c r="A20" s="1" t="s">
        <v>8</v>
      </c>
      <c r="B20" s="1">
        <v>1</v>
      </c>
      <c r="E20" s="1" t="s">
        <v>12</v>
      </c>
      <c r="H20" s="1">
        <v>0.83260000000000001</v>
      </c>
      <c r="I20" s="1">
        <v>0.83260000000000001</v>
      </c>
      <c r="M20" s="3">
        <v>1</v>
      </c>
      <c r="N20" s="3" t="s">
        <v>10</v>
      </c>
      <c r="O20" s="4">
        <f t="shared" si="0"/>
        <v>4.4353542999999974E-2</v>
      </c>
      <c r="P20" s="4">
        <f t="shared" si="1"/>
        <v>4.0650467939999997</v>
      </c>
    </row>
    <row r="21" spans="1:18" x14ac:dyDescent="0.25">
      <c r="A21" s="1" t="s">
        <v>8</v>
      </c>
      <c r="B21" s="1">
        <v>1</v>
      </c>
      <c r="E21" s="1" t="s">
        <v>13</v>
      </c>
      <c r="H21" s="1">
        <v>0</v>
      </c>
      <c r="I21" s="1">
        <v>82.597999999999999</v>
      </c>
      <c r="M21" s="3">
        <v>1</v>
      </c>
      <c r="N21" s="3" t="s">
        <v>11</v>
      </c>
      <c r="O21" s="4">
        <f t="shared" si="0"/>
        <v>-3.6941583690000002E-3</v>
      </c>
      <c r="P21" s="4">
        <f t="shared" si="1"/>
        <v>5.8266827000000082E-4</v>
      </c>
    </row>
    <row r="22" spans="1:18" x14ac:dyDescent="0.25">
      <c r="A22" s="1" t="s">
        <v>8</v>
      </c>
      <c r="B22" s="1">
        <v>1</v>
      </c>
      <c r="C22" s="1">
        <v>0.83299999999999996</v>
      </c>
      <c r="D22" s="1">
        <v>6</v>
      </c>
      <c r="E22" s="1" t="s">
        <v>9</v>
      </c>
      <c r="H22" s="5">
        <v>-1.694E-4</v>
      </c>
      <c r="I22" s="5">
        <v>0.12906999999999999</v>
      </c>
    </row>
    <row r="23" spans="1:18" x14ac:dyDescent="0.25">
      <c r="A23" s="1" t="s">
        <v>8</v>
      </c>
      <c r="B23" s="1">
        <v>1</v>
      </c>
      <c r="D23" s="1">
        <v>6</v>
      </c>
      <c r="E23" s="1" t="s">
        <v>10</v>
      </c>
      <c r="H23" s="5">
        <v>-2.264E-2</v>
      </c>
      <c r="I23" s="5">
        <v>17.245999999999999</v>
      </c>
    </row>
    <row r="24" spans="1:18" x14ac:dyDescent="0.25">
      <c r="A24" s="1" t="s">
        <v>8</v>
      </c>
      <c r="B24" s="1">
        <v>1</v>
      </c>
      <c r="C24" s="1" t="s">
        <v>14</v>
      </c>
      <c r="D24" s="1">
        <v>6</v>
      </c>
      <c r="E24" s="1" t="s">
        <v>11</v>
      </c>
      <c r="H24" s="5">
        <v>-3.8269999999999998E-5</v>
      </c>
      <c r="I24" s="5">
        <v>2.9151E-2</v>
      </c>
    </row>
    <row r="25" spans="1:18" x14ac:dyDescent="0.25">
      <c r="A25" s="1" t="s">
        <v>8</v>
      </c>
      <c r="B25" s="1">
        <v>1</v>
      </c>
      <c r="D25" s="1">
        <v>5</v>
      </c>
      <c r="E25" s="1" t="s">
        <v>9</v>
      </c>
      <c r="H25" s="5">
        <v>-1.5449999999999999E-4</v>
      </c>
      <c r="I25" s="5">
        <v>0.11774</v>
      </c>
    </row>
    <row r="26" spans="1:18" x14ac:dyDescent="0.25">
      <c r="A26" s="1" t="s">
        <v>8</v>
      </c>
      <c r="B26" s="1">
        <v>1</v>
      </c>
      <c r="D26" s="1">
        <v>5</v>
      </c>
      <c r="E26" s="1" t="s">
        <v>10</v>
      </c>
      <c r="H26" s="5">
        <v>-2.0469999999999999E-2</v>
      </c>
      <c r="I26" s="5">
        <v>15.596</v>
      </c>
    </row>
    <row r="27" spans="1:18" x14ac:dyDescent="0.25">
      <c r="A27" s="1" t="s">
        <v>8</v>
      </c>
      <c r="B27" s="1">
        <v>1</v>
      </c>
      <c r="D27" s="1">
        <v>5</v>
      </c>
      <c r="E27" s="1" t="s">
        <v>11</v>
      </c>
      <c r="H27" s="5">
        <v>-3.4950000000000002E-5</v>
      </c>
      <c r="I27" s="5">
        <v>2.6627000000000001E-2</v>
      </c>
    </row>
    <row r="28" spans="1:18" x14ac:dyDescent="0.25">
      <c r="A28" s="1" t="s">
        <v>8</v>
      </c>
      <c r="B28" s="1">
        <v>1</v>
      </c>
      <c r="D28" s="1">
        <v>4</v>
      </c>
      <c r="E28" s="1" t="s">
        <v>9</v>
      </c>
      <c r="H28" s="5">
        <v>-1.303E-4</v>
      </c>
      <c r="I28" s="5">
        <v>9.9301E-2</v>
      </c>
    </row>
    <row r="29" spans="1:18" x14ac:dyDescent="0.25">
      <c r="A29" s="1" t="s">
        <v>8</v>
      </c>
      <c r="B29" s="1">
        <v>1</v>
      </c>
      <c r="D29" s="1">
        <v>4</v>
      </c>
      <c r="E29" s="1" t="s">
        <v>10</v>
      </c>
      <c r="H29" s="5">
        <v>-1.7080000000000001E-2</v>
      </c>
      <c r="I29" s="5">
        <v>13.013999999999999</v>
      </c>
    </row>
    <row r="30" spans="1:18" x14ac:dyDescent="0.25">
      <c r="A30" s="1" t="s">
        <v>8</v>
      </c>
      <c r="B30" s="1">
        <v>1</v>
      </c>
      <c r="D30" s="1">
        <v>4</v>
      </c>
      <c r="E30" s="1" t="s">
        <v>11</v>
      </c>
      <c r="H30" s="5">
        <v>-2.9519999999999999E-5</v>
      </c>
      <c r="I30" s="5">
        <v>2.2488999999999999E-2</v>
      </c>
    </row>
    <row r="31" spans="1:18" x14ac:dyDescent="0.25">
      <c r="A31" s="1" t="s">
        <v>8</v>
      </c>
      <c r="B31" s="1">
        <v>1</v>
      </c>
      <c r="D31" s="1">
        <v>3</v>
      </c>
      <c r="E31" s="1" t="s">
        <v>9</v>
      </c>
      <c r="H31" s="5">
        <v>-9.993E-5</v>
      </c>
      <c r="I31" s="5">
        <v>7.6124999999999998E-2</v>
      </c>
    </row>
    <row r="32" spans="1:18" x14ac:dyDescent="0.25">
      <c r="A32" s="1" t="s">
        <v>8</v>
      </c>
      <c r="B32" s="1">
        <v>1</v>
      </c>
      <c r="D32" s="1">
        <v>3</v>
      </c>
      <c r="E32" s="1" t="s">
        <v>10</v>
      </c>
      <c r="H32" s="5">
        <v>-1.302E-2</v>
      </c>
      <c r="I32" s="5">
        <v>9.9186999999999994</v>
      </c>
      <c r="R32" s="6"/>
    </row>
    <row r="33" spans="1:9" x14ac:dyDescent="0.25">
      <c r="A33" s="1" t="s">
        <v>8</v>
      </c>
      <c r="B33" s="1">
        <v>1</v>
      </c>
      <c r="D33" s="1">
        <v>3</v>
      </c>
      <c r="E33" s="1" t="s">
        <v>11</v>
      </c>
      <c r="H33" s="5">
        <v>-2.2690000000000001E-5</v>
      </c>
      <c r="I33" s="5">
        <v>1.7288999999999999E-2</v>
      </c>
    </row>
    <row r="34" spans="1:9" x14ac:dyDescent="0.25">
      <c r="A34" s="1" t="s">
        <v>8</v>
      </c>
      <c r="B34" s="1">
        <v>1</v>
      </c>
      <c r="D34" s="1">
        <v>2</v>
      </c>
      <c r="E34" s="1" t="s">
        <v>9</v>
      </c>
      <c r="H34" s="5">
        <v>-6.5980000000000002E-5</v>
      </c>
      <c r="I34" s="5">
        <v>5.0262000000000001E-2</v>
      </c>
    </row>
    <row r="35" spans="1:9" x14ac:dyDescent="0.25">
      <c r="A35" s="1" t="s">
        <v>8</v>
      </c>
      <c r="B35" s="1">
        <v>1</v>
      </c>
      <c r="D35" s="1">
        <v>2</v>
      </c>
      <c r="E35" s="1" t="s">
        <v>10</v>
      </c>
      <c r="H35" s="5">
        <v>-8.6569999999999998E-3</v>
      </c>
      <c r="I35" s="5">
        <v>6.5953999999999997</v>
      </c>
    </row>
    <row r="36" spans="1:9" x14ac:dyDescent="0.25">
      <c r="A36" s="1" t="s">
        <v>8</v>
      </c>
      <c r="B36" s="1">
        <v>1</v>
      </c>
      <c r="D36" s="1">
        <v>2</v>
      </c>
      <c r="E36" s="1" t="s">
        <v>11</v>
      </c>
      <c r="H36" s="5">
        <v>-1.508E-5</v>
      </c>
      <c r="I36" s="5">
        <v>1.1485E-2</v>
      </c>
    </row>
    <row r="37" spans="1:9" x14ac:dyDescent="0.25">
      <c r="A37" s="1" t="s">
        <v>8</v>
      </c>
      <c r="B37" s="1">
        <v>1</v>
      </c>
      <c r="D37" s="1">
        <v>1</v>
      </c>
      <c r="E37" s="1" t="s">
        <v>9</v>
      </c>
      <c r="H37" s="5">
        <v>-2.9539999999999998E-5</v>
      </c>
      <c r="I37" s="5">
        <v>2.2506999999999999E-2</v>
      </c>
    </row>
    <row r="38" spans="1:9" x14ac:dyDescent="0.25">
      <c r="A38" s="1" t="s">
        <v>8</v>
      </c>
      <c r="B38" s="1">
        <v>1</v>
      </c>
      <c r="D38" s="1">
        <v>1</v>
      </c>
      <c r="E38" s="1" t="s">
        <v>10</v>
      </c>
      <c r="H38" s="5">
        <v>-4.0410000000000003E-3</v>
      </c>
      <c r="I38" s="5">
        <v>3.0781999999999998</v>
      </c>
    </row>
    <row r="39" spans="1:9" x14ac:dyDescent="0.25">
      <c r="A39" s="1" t="s">
        <v>8</v>
      </c>
      <c r="B39" s="1">
        <v>1</v>
      </c>
      <c r="D39" s="1">
        <v>1</v>
      </c>
      <c r="E39" s="1" t="s">
        <v>11</v>
      </c>
      <c r="H39" s="5">
        <v>-6.8580000000000002E-6</v>
      </c>
      <c r="I39" s="5">
        <v>5.2246000000000003E-3</v>
      </c>
    </row>
    <row r="40" spans="1:9" x14ac:dyDescent="0.25">
      <c r="A40" s="1" t="s">
        <v>8</v>
      </c>
      <c r="B40" s="1">
        <v>2</v>
      </c>
      <c r="E40" s="1" t="s">
        <v>12</v>
      </c>
      <c r="H40" s="1">
        <v>0.75560000000000005</v>
      </c>
      <c r="I40" s="1">
        <v>0.75560000000000005</v>
      </c>
    </row>
    <row r="41" spans="1:9" x14ac:dyDescent="0.25">
      <c r="A41" s="1" t="s">
        <v>8</v>
      </c>
      <c r="B41" s="1">
        <v>2</v>
      </c>
      <c r="E41" s="1" t="s">
        <v>13</v>
      </c>
      <c r="H41" s="1">
        <v>81.789000000000001</v>
      </c>
      <c r="I41" s="1">
        <v>1E-3</v>
      </c>
    </row>
    <row r="42" spans="1:9" x14ac:dyDescent="0.25">
      <c r="A42" s="1" t="s">
        <v>8</v>
      </c>
      <c r="B42" s="1">
        <v>2</v>
      </c>
      <c r="C42" s="1">
        <v>0.75600000000000001</v>
      </c>
      <c r="D42" s="1">
        <v>6</v>
      </c>
      <c r="E42" s="1" t="s">
        <v>9</v>
      </c>
      <c r="H42" s="5">
        <v>13.162000000000001</v>
      </c>
      <c r="I42" s="5">
        <v>5.1451999999999998E-2</v>
      </c>
    </row>
    <row r="43" spans="1:9" x14ac:dyDescent="0.25">
      <c r="A43" s="1" t="s">
        <v>8</v>
      </c>
      <c r="B43" s="1">
        <v>2</v>
      </c>
      <c r="C43" s="1" t="s">
        <v>15</v>
      </c>
      <c r="D43" s="1">
        <v>6</v>
      </c>
      <c r="E43" s="1" t="s">
        <v>10</v>
      </c>
      <c r="H43" s="5">
        <v>4.6059999999999999</v>
      </c>
      <c r="I43" s="5">
        <v>1.8006000000000001E-2</v>
      </c>
    </row>
    <row r="44" spans="1:9" x14ac:dyDescent="0.25">
      <c r="A44" s="1" t="s">
        <v>8</v>
      </c>
      <c r="B44" s="1">
        <v>2</v>
      </c>
      <c r="D44" s="1">
        <v>6</v>
      </c>
      <c r="E44" s="1" t="s">
        <v>11</v>
      </c>
      <c r="H44" s="5">
        <v>-0.37869999999999998</v>
      </c>
      <c r="I44" s="5">
        <v>-1.48E-3</v>
      </c>
    </row>
    <row r="45" spans="1:9" x14ac:dyDescent="0.25">
      <c r="A45" s="1" t="s">
        <v>8</v>
      </c>
      <c r="B45" s="1">
        <v>2</v>
      </c>
      <c r="D45" s="1">
        <v>5</v>
      </c>
      <c r="E45" s="1" t="s">
        <v>9</v>
      </c>
      <c r="H45" s="5">
        <v>12.138</v>
      </c>
      <c r="I45" s="5">
        <v>4.7447999999999997E-2</v>
      </c>
    </row>
    <row r="46" spans="1:9" x14ac:dyDescent="0.25">
      <c r="A46" s="1" t="s">
        <v>8</v>
      </c>
      <c r="B46" s="1">
        <v>2</v>
      </c>
      <c r="D46" s="1">
        <v>5</v>
      </c>
      <c r="E46" s="1" t="s">
        <v>10</v>
      </c>
      <c r="H46" s="5">
        <v>4.1883999999999997</v>
      </c>
      <c r="I46" s="5">
        <v>1.6372999999999999E-2</v>
      </c>
    </row>
    <row r="47" spans="1:9" x14ac:dyDescent="0.25">
      <c r="A47" s="1" t="s">
        <v>8</v>
      </c>
      <c r="B47" s="1">
        <v>2</v>
      </c>
      <c r="D47" s="1">
        <v>5</v>
      </c>
      <c r="E47" s="1" t="s">
        <v>11</v>
      </c>
      <c r="H47" s="5">
        <v>-0.34439999999999998</v>
      </c>
      <c r="I47" s="5">
        <v>-1.346E-3</v>
      </c>
    </row>
    <row r="48" spans="1:9" x14ac:dyDescent="0.25">
      <c r="A48" s="1" t="s">
        <v>8</v>
      </c>
      <c r="B48" s="1">
        <v>2</v>
      </c>
      <c r="D48" s="1">
        <v>4</v>
      </c>
      <c r="E48" s="1" t="s">
        <v>9</v>
      </c>
      <c r="H48" s="5">
        <v>10.372</v>
      </c>
      <c r="I48" s="5">
        <v>4.0545999999999999E-2</v>
      </c>
    </row>
    <row r="49" spans="1:9" x14ac:dyDescent="0.25">
      <c r="A49" s="1" t="s">
        <v>8</v>
      </c>
      <c r="B49" s="1">
        <v>2</v>
      </c>
      <c r="D49" s="1">
        <v>4</v>
      </c>
      <c r="E49" s="1" t="s">
        <v>10</v>
      </c>
      <c r="H49" s="5">
        <v>3.5188999999999999</v>
      </c>
      <c r="I49" s="5">
        <v>1.3756000000000001E-2</v>
      </c>
    </row>
    <row r="50" spans="1:9" x14ac:dyDescent="0.25">
      <c r="A50" s="1" t="s">
        <v>8</v>
      </c>
      <c r="B50" s="1">
        <v>2</v>
      </c>
      <c r="D50" s="1">
        <v>4</v>
      </c>
      <c r="E50" s="1" t="s">
        <v>11</v>
      </c>
      <c r="H50" s="5">
        <v>-0.28939999999999999</v>
      </c>
      <c r="I50" s="5">
        <v>-1.1310000000000001E-3</v>
      </c>
    </row>
    <row r="51" spans="1:9" x14ac:dyDescent="0.25">
      <c r="A51" s="1" t="s">
        <v>8</v>
      </c>
      <c r="B51" s="1">
        <v>2</v>
      </c>
      <c r="D51" s="1">
        <v>3</v>
      </c>
      <c r="E51" s="1" t="s">
        <v>9</v>
      </c>
      <c r="H51" s="5">
        <v>8.1503999999999994</v>
      </c>
      <c r="I51" s="5">
        <v>3.1861E-2</v>
      </c>
    </row>
    <row r="52" spans="1:9" x14ac:dyDescent="0.25">
      <c r="A52" s="1" t="s">
        <v>8</v>
      </c>
      <c r="B52" s="1">
        <v>2</v>
      </c>
      <c r="D52" s="1">
        <v>3</v>
      </c>
      <c r="E52" s="1" t="s">
        <v>10</v>
      </c>
      <c r="H52" s="5">
        <v>2.7081</v>
      </c>
      <c r="I52" s="5">
        <v>1.0586999999999999E-2</v>
      </c>
    </row>
    <row r="53" spans="1:9" x14ac:dyDescent="0.25">
      <c r="A53" s="1" t="s">
        <v>8</v>
      </c>
      <c r="B53" s="1">
        <v>2</v>
      </c>
      <c r="D53" s="1">
        <v>3</v>
      </c>
      <c r="E53" s="1" t="s">
        <v>11</v>
      </c>
      <c r="H53" s="5">
        <v>-0.22270000000000001</v>
      </c>
      <c r="I53" s="5">
        <v>-8.7069999999999997E-4</v>
      </c>
    </row>
    <row r="54" spans="1:9" x14ac:dyDescent="0.25">
      <c r="A54" s="1" t="s">
        <v>8</v>
      </c>
      <c r="B54" s="1">
        <v>2</v>
      </c>
      <c r="D54" s="1">
        <v>2</v>
      </c>
      <c r="E54" s="1" t="s">
        <v>9</v>
      </c>
      <c r="H54" s="5">
        <v>5.6634000000000002</v>
      </c>
      <c r="I54" s="5">
        <v>2.2138999999999999E-2</v>
      </c>
    </row>
    <row r="55" spans="1:9" x14ac:dyDescent="0.25">
      <c r="A55" s="1" t="s">
        <v>8</v>
      </c>
      <c r="B55" s="1">
        <v>2</v>
      </c>
      <c r="D55" s="1">
        <v>2</v>
      </c>
      <c r="E55" s="1" t="s">
        <v>10</v>
      </c>
      <c r="H55" s="5">
        <v>1.8275999999999999</v>
      </c>
      <c r="I55" s="5">
        <v>7.1444999999999998E-3</v>
      </c>
    </row>
    <row r="56" spans="1:9" x14ac:dyDescent="0.25">
      <c r="A56" s="1" t="s">
        <v>8</v>
      </c>
      <c r="B56" s="1">
        <v>2</v>
      </c>
      <c r="D56" s="1">
        <v>2</v>
      </c>
      <c r="E56" s="1" t="s">
        <v>11</v>
      </c>
      <c r="H56" s="5">
        <v>-0.15029999999999999</v>
      </c>
      <c r="I56" s="5">
        <v>-5.8770000000000003E-4</v>
      </c>
    </row>
    <row r="57" spans="1:9" x14ac:dyDescent="0.25">
      <c r="A57" s="1" t="s">
        <v>8</v>
      </c>
      <c r="B57" s="1">
        <v>2</v>
      </c>
      <c r="D57" s="1">
        <v>1</v>
      </c>
      <c r="E57" s="1" t="s">
        <v>9</v>
      </c>
      <c r="H57" s="5">
        <v>2.8807999999999998</v>
      </c>
      <c r="I57" s="5">
        <v>1.1261E-2</v>
      </c>
    </row>
    <row r="58" spans="1:9" x14ac:dyDescent="0.25">
      <c r="A58" s="1" t="s">
        <v>8</v>
      </c>
      <c r="B58" s="1">
        <v>2</v>
      </c>
      <c r="D58" s="1">
        <v>1</v>
      </c>
      <c r="E58" s="1" t="s">
        <v>10</v>
      </c>
      <c r="H58" s="5">
        <v>0.87566999999999995</v>
      </c>
      <c r="I58" s="5">
        <v>3.4231000000000001E-3</v>
      </c>
    </row>
    <row r="59" spans="1:9" x14ac:dyDescent="0.25">
      <c r="A59" s="1" t="s">
        <v>8</v>
      </c>
      <c r="B59" s="1">
        <v>2</v>
      </c>
      <c r="D59" s="1">
        <v>1</v>
      </c>
      <c r="E59" s="1" t="s">
        <v>11</v>
      </c>
      <c r="H59" s="5">
        <v>-7.2010000000000005E-2</v>
      </c>
      <c r="I59" s="5">
        <v>-2.8150000000000001E-4</v>
      </c>
    </row>
    <row r="60" spans="1:9" x14ac:dyDescent="0.25">
      <c r="A60" s="1" t="s">
        <v>8</v>
      </c>
      <c r="B60" s="1">
        <v>3</v>
      </c>
      <c r="E60" s="1" t="s">
        <v>12</v>
      </c>
      <c r="H60" s="1">
        <v>0.72309999999999997</v>
      </c>
      <c r="I60" s="1">
        <v>0.72309999999999997</v>
      </c>
    </row>
    <row r="61" spans="1:9" x14ac:dyDescent="0.25">
      <c r="A61" s="1" t="s">
        <v>8</v>
      </c>
      <c r="B61" s="1">
        <v>3</v>
      </c>
      <c r="E61" s="1" t="s">
        <v>13</v>
      </c>
      <c r="H61" s="1">
        <v>3.2040000000000002</v>
      </c>
      <c r="I61" s="1">
        <v>1.4E-2</v>
      </c>
    </row>
    <row r="62" spans="1:9" x14ac:dyDescent="0.25">
      <c r="A62" s="1" t="s">
        <v>8</v>
      </c>
      <c r="B62" s="1">
        <v>3</v>
      </c>
      <c r="C62" s="1">
        <v>0.72299999999999998</v>
      </c>
      <c r="D62" s="1">
        <v>6</v>
      </c>
      <c r="E62" s="1" t="s">
        <v>9</v>
      </c>
      <c r="H62" s="5">
        <v>2.4554999999999998</v>
      </c>
      <c r="I62" s="5">
        <v>-0.16200000000000001</v>
      </c>
    </row>
    <row r="63" spans="1:9" x14ac:dyDescent="0.25">
      <c r="A63" s="1" t="s">
        <v>8</v>
      </c>
      <c r="B63" s="1">
        <v>3</v>
      </c>
      <c r="D63" s="1">
        <v>6</v>
      </c>
      <c r="E63" s="1" t="s">
        <v>10</v>
      </c>
      <c r="H63" s="5">
        <v>-4.4109999999999996</v>
      </c>
      <c r="I63" s="5">
        <v>0.29093999999999998</v>
      </c>
    </row>
    <row r="64" spans="1:9" x14ac:dyDescent="0.25">
      <c r="A64" s="1" t="s">
        <v>8</v>
      </c>
      <c r="B64" s="1">
        <v>3</v>
      </c>
      <c r="D64" s="1">
        <v>6</v>
      </c>
      <c r="E64" s="1" t="s">
        <v>11</v>
      </c>
      <c r="H64" s="5">
        <v>0.36431000000000002</v>
      </c>
      <c r="I64" s="5">
        <v>-2.4029999999999999E-2</v>
      </c>
    </row>
    <row r="65" spans="1:9" x14ac:dyDescent="0.25">
      <c r="A65" s="1" t="s">
        <v>8</v>
      </c>
      <c r="B65" s="1">
        <v>3</v>
      </c>
      <c r="D65" s="1">
        <v>5</v>
      </c>
      <c r="E65" s="1" t="s">
        <v>9</v>
      </c>
      <c r="H65" s="5">
        <v>2.2393999999999998</v>
      </c>
      <c r="I65" s="5">
        <v>-0.1477</v>
      </c>
    </row>
    <row r="66" spans="1:9" x14ac:dyDescent="0.25">
      <c r="A66" s="1" t="s">
        <v>8</v>
      </c>
      <c r="B66" s="1">
        <v>3</v>
      </c>
      <c r="D66" s="1">
        <v>5</v>
      </c>
      <c r="E66" s="1" t="s">
        <v>10</v>
      </c>
      <c r="H66" s="5">
        <v>-4.01</v>
      </c>
      <c r="I66" s="5">
        <v>0.26446999999999998</v>
      </c>
    </row>
    <row r="67" spans="1:9" x14ac:dyDescent="0.25">
      <c r="A67" s="1" t="s">
        <v>8</v>
      </c>
      <c r="B67" s="1">
        <v>3</v>
      </c>
      <c r="D67" s="1">
        <v>5</v>
      </c>
      <c r="E67" s="1" t="s">
        <v>11</v>
      </c>
      <c r="H67" s="5">
        <v>0.33119999999999999</v>
      </c>
      <c r="I67" s="5">
        <v>-2.1839999999999998E-2</v>
      </c>
    </row>
    <row r="68" spans="1:9" x14ac:dyDescent="0.25">
      <c r="A68" s="1" t="s">
        <v>8</v>
      </c>
      <c r="B68" s="1">
        <v>3</v>
      </c>
      <c r="D68" s="1">
        <v>4</v>
      </c>
      <c r="E68" s="1" t="s">
        <v>9</v>
      </c>
      <c r="H68" s="5">
        <v>1.8888</v>
      </c>
      <c r="I68" s="5">
        <v>-0.1246</v>
      </c>
    </row>
    <row r="69" spans="1:9" x14ac:dyDescent="0.25">
      <c r="A69" s="1" t="s">
        <v>8</v>
      </c>
      <c r="B69" s="1">
        <v>3</v>
      </c>
      <c r="D69" s="1">
        <v>4</v>
      </c>
      <c r="E69" s="1" t="s">
        <v>10</v>
      </c>
      <c r="H69" s="5">
        <v>-3.3679999999999999</v>
      </c>
      <c r="I69" s="5">
        <v>0.22216</v>
      </c>
    </row>
    <row r="70" spans="1:9" x14ac:dyDescent="0.25">
      <c r="A70" s="1" t="s">
        <v>8</v>
      </c>
      <c r="B70" s="1">
        <v>3</v>
      </c>
      <c r="D70" s="1">
        <v>4</v>
      </c>
      <c r="E70" s="1" t="s">
        <v>11</v>
      </c>
      <c r="H70" s="5">
        <v>0.27825</v>
      </c>
      <c r="I70" s="5">
        <v>-1.8350000000000002E-2</v>
      </c>
    </row>
    <row r="71" spans="1:9" x14ac:dyDescent="0.25">
      <c r="A71" s="1" t="s">
        <v>8</v>
      </c>
      <c r="B71" s="1">
        <v>3</v>
      </c>
      <c r="D71" s="1">
        <v>3</v>
      </c>
      <c r="E71" s="1" t="s">
        <v>9</v>
      </c>
      <c r="H71" s="5">
        <v>1.4604999999999999</v>
      </c>
      <c r="I71" s="5">
        <v>-9.6329999999999999E-2</v>
      </c>
    </row>
    <row r="72" spans="1:9" x14ac:dyDescent="0.25">
      <c r="A72" s="1" t="s">
        <v>8</v>
      </c>
      <c r="B72" s="1">
        <v>3</v>
      </c>
      <c r="D72" s="1">
        <v>3</v>
      </c>
      <c r="E72" s="1" t="s">
        <v>10</v>
      </c>
      <c r="H72" s="5">
        <v>-2.5920000000000001</v>
      </c>
      <c r="I72" s="5">
        <v>0.17093</v>
      </c>
    </row>
    <row r="73" spans="1:9" x14ac:dyDescent="0.25">
      <c r="A73" s="1" t="s">
        <v>8</v>
      </c>
      <c r="B73" s="1">
        <v>3</v>
      </c>
      <c r="D73" s="1">
        <v>3</v>
      </c>
      <c r="E73" s="1" t="s">
        <v>11</v>
      </c>
      <c r="H73" s="5">
        <v>0.21412</v>
      </c>
      <c r="I73" s="5">
        <v>-1.4120000000000001E-2</v>
      </c>
    </row>
    <row r="74" spans="1:9" x14ac:dyDescent="0.25">
      <c r="A74" s="1" t="s">
        <v>8</v>
      </c>
      <c r="B74" s="1">
        <v>3</v>
      </c>
      <c r="D74" s="1">
        <v>2</v>
      </c>
      <c r="E74" s="1" t="s">
        <v>9</v>
      </c>
      <c r="H74" s="5">
        <v>0.99260000000000004</v>
      </c>
      <c r="I74" s="5">
        <v>-6.547E-2</v>
      </c>
    </row>
    <row r="75" spans="1:9" x14ac:dyDescent="0.25">
      <c r="A75" s="1" t="s">
        <v>8</v>
      </c>
      <c r="B75" s="1">
        <v>3</v>
      </c>
      <c r="D75" s="1">
        <v>2</v>
      </c>
      <c r="E75" s="1" t="s">
        <v>10</v>
      </c>
      <c r="H75" s="5">
        <v>-1.7490000000000001</v>
      </c>
      <c r="I75" s="5">
        <v>0.11538</v>
      </c>
    </row>
    <row r="76" spans="1:9" x14ac:dyDescent="0.25">
      <c r="A76" s="1" t="s">
        <v>8</v>
      </c>
      <c r="B76" s="1">
        <v>3</v>
      </c>
      <c r="D76" s="1">
        <v>2</v>
      </c>
      <c r="E76" s="1" t="s">
        <v>11</v>
      </c>
      <c r="H76" s="5">
        <v>0.14452000000000001</v>
      </c>
      <c r="I76" s="5">
        <v>-9.5320000000000005E-3</v>
      </c>
    </row>
    <row r="77" spans="1:9" x14ac:dyDescent="0.25">
      <c r="A77" s="1" t="s">
        <v>8</v>
      </c>
      <c r="B77" s="1">
        <v>3</v>
      </c>
      <c r="D77" s="1">
        <v>1</v>
      </c>
      <c r="E77" s="1" t="s">
        <v>9</v>
      </c>
      <c r="H77" s="5">
        <v>0.48430000000000001</v>
      </c>
      <c r="I77" s="5">
        <v>-3.1940000000000003E-2</v>
      </c>
    </row>
    <row r="78" spans="1:9" x14ac:dyDescent="0.25">
      <c r="A78" s="1" t="s">
        <v>8</v>
      </c>
      <c r="B78" s="1">
        <v>3</v>
      </c>
      <c r="D78" s="1">
        <v>1</v>
      </c>
      <c r="E78" s="1" t="s">
        <v>10</v>
      </c>
      <c r="H78" s="5">
        <v>-0.84160000000000001</v>
      </c>
      <c r="I78" s="5">
        <v>5.5509999999999997E-2</v>
      </c>
    </row>
    <row r="79" spans="1:9" x14ac:dyDescent="0.25">
      <c r="A79" s="1" t="s">
        <v>8</v>
      </c>
      <c r="B79" s="1">
        <v>3</v>
      </c>
      <c r="D79" s="1">
        <v>1</v>
      </c>
      <c r="E79" s="1" t="s">
        <v>11</v>
      </c>
      <c r="H79" s="5">
        <v>6.9511000000000003E-2</v>
      </c>
      <c r="I79" s="5">
        <v>-4.5849999999999997E-3</v>
      </c>
    </row>
    <row r="80" spans="1:9" x14ac:dyDescent="0.25">
      <c r="A80" s="1" t="s">
        <v>8</v>
      </c>
      <c r="B80" s="1">
        <v>4</v>
      </c>
      <c r="E80" s="1" t="s">
        <v>12</v>
      </c>
      <c r="H80" s="1">
        <v>0.27960000000000002</v>
      </c>
      <c r="I80" s="1">
        <v>0.27960000000000002</v>
      </c>
    </row>
    <row r="81" spans="1:9" x14ac:dyDescent="0.25">
      <c r="A81" s="1" t="s">
        <v>8</v>
      </c>
      <c r="B81" s="1">
        <v>4</v>
      </c>
      <c r="E81" s="1" t="s">
        <v>13</v>
      </c>
      <c r="H81" s="1">
        <v>0</v>
      </c>
      <c r="I81" s="1">
        <v>11.566000000000001</v>
      </c>
    </row>
    <row r="82" spans="1:9" x14ac:dyDescent="0.25">
      <c r="A82" s="1" t="s">
        <v>8</v>
      </c>
      <c r="B82" s="1">
        <v>4</v>
      </c>
      <c r="C82" s="1">
        <v>0.28000000000000003</v>
      </c>
      <c r="D82" s="1">
        <v>6</v>
      </c>
      <c r="E82" s="1" t="s">
        <v>9</v>
      </c>
      <c r="H82" s="5">
        <v>1.1592E-5</v>
      </c>
      <c r="I82" s="5">
        <v>-8.3300000000000006E-3</v>
      </c>
    </row>
    <row r="83" spans="1:9" x14ac:dyDescent="0.25">
      <c r="A83" s="1" t="s">
        <v>8</v>
      </c>
      <c r="B83" s="1">
        <v>4</v>
      </c>
      <c r="D83" s="1">
        <v>6</v>
      </c>
      <c r="E83" s="1" t="s">
        <v>10</v>
      </c>
      <c r="H83" s="5">
        <v>1.6145E-3</v>
      </c>
      <c r="I83" s="5">
        <v>-1.1599999999999999</v>
      </c>
    </row>
    <row r="84" spans="1:9" x14ac:dyDescent="0.25">
      <c r="A84" s="1" t="s">
        <v>8</v>
      </c>
      <c r="B84" s="1">
        <v>4</v>
      </c>
      <c r="D84" s="1">
        <v>6</v>
      </c>
      <c r="E84" s="1" t="s">
        <v>11</v>
      </c>
      <c r="H84" s="5">
        <v>2.7028000000000002E-6</v>
      </c>
      <c r="I84" s="5">
        <v>-1.9419999999999999E-3</v>
      </c>
    </row>
    <row r="85" spans="1:9" x14ac:dyDescent="0.25">
      <c r="A85" s="1" t="s">
        <v>8</v>
      </c>
      <c r="B85" s="1">
        <v>4</v>
      </c>
      <c r="D85" s="1">
        <v>5</v>
      </c>
      <c r="E85" s="1" t="s">
        <v>9</v>
      </c>
      <c r="H85" s="5">
        <v>4.4457999999999999E-6</v>
      </c>
      <c r="I85" s="5">
        <v>-3.1949999999999999E-3</v>
      </c>
    </row>
    <row r="86" spans="1:9" x14ac:dyDescent="0.25">
      <c r="A86" s="1" t="s">
        <v>8</v>
      </c>
      <c r="B86" s="1">
        <v>4</v>
      </c>
      <c r="D86" s="1">
        <v>5</v>
      </c>
      <c r="E86" s="1" t="s">
        <v>10</v>
      </c>
      <c r="H86" s="5">
        <v>6.3091000000000004E-4</v>
      </c>
      <c r="I86" s="5">
        <v>-0.45340000000000003</v>
      </c>
    </row>
    <row r="87" spans="1:9" x14ac:dyDescent="0.25">
      <c r="A87" s="1" t="s">
        <v>8</v>
      </c>
      <c r="B87" s="1">
        <v>4</v>
      </c>
      <c r="D87" s="1">
        <v>5</v>
      </c>
      <c r="E87" s="1" t="s">
        <v>11</v>
      </c>
      <c r="H87" s="5">
        <v>1.0523000000000001E-6</v>
      </c>
      <c r="I87" s="5">
        <v>-7.5619999999999995E-4</v>
      </c>
    </row>
    <row r="88" spans="1:9" x14ac:dyDescent="0.25">
      <c r="A88" s="1" t="s">
        <v>8</v>
      </c>
      <c r="B88" s="1">
        <v>4</v>
      </c>
      <c r="D88" s="1">
        <v>4</v>
      </c>
      <c r="E88" s="1" t="s">
        <v>9</v>
      </c>
      <c r="H88" s="5">
        <v>-4.1840000000000001E-6</v>
      </c>
      <c r="I88" s="5">
        <v>3.0067000000000002E-3</v>
      </c>
    </row>
    <row r="89" spans="1:9" x14ac:dyDescent="0.25">
      <c r="A89" s="1" t="s">
        <v>8</v>
      </c>
      <c r="B89" s="1">
        <v>4</v>
      </c>
      <c r="D89" s="1">
        <v>4</v>
      </c>
      <c r="E89" s="1" t="s">
        <v>10</v>
      </c>
      <c r="H89" s="5">
        <v>-5.8750000000000002E-4</v>
      </c>
      <c r="I89" s="5">
        <v>0.42218</v>
      </c>
    </row>
    <row r="90" spans="1:9" x14ac:dyDescent="0.25">
      <c r="A90" s="1" t="s">
        <v>8</v>
      </c>
      <c r="B90" s="1">
        <v>4</v>
      </c>
      <c r="D90" s="1">
        <v>4</v>
      </c>
      <c r="E90" s="1" t="s">
        <v>11</v>
      </c>
      <c r="H90" s="5">
        <v>-9.6510000000000009E-7</v>
      </c>
      <c r="I90" s="5">
        <v>6.9355999999999997E-4</v>
      </c>
    </row>
    <row r="91" spans="1:9" x14ac:dyDescent="0.25">
      <c r="A91" s="1" t="s">
        <v>8</v>
      </c>
      <c r="B91" s="1">
        <v>4</v>
      </c>
      <c r="D91" s="1">
        <v>3</v>
      </c>
      <c r="E91" s="1" t="s">
        <v>9</v>
      </c>
      <c r="H91" s="5">
        <v>-1.011E-5</v>
      </c>
      <c r="I91" s="5">
        <v>7.2668999999999997E-3</v>
      </c>
    </row>
    <row r="92" spans="1:9" x14ac:dyDescent="0.25">
      <c r="A92" s="1" t="s">
        <v>8</v>
      </c>
      <c r="B92" s="1">
        <v>4</v>
      </c>
      <c r="D92" s="1">
        <v>3</v>
      </c>
      <c r="E92" s="1" t="s">
        <v>10</v>
      </c>
      <c r="H92" s="5">
        <v>-1.421E-3</v>
      </c>
      <c r="I92" s="5">
        <v>1.0212000000000001</v>
      </c>
    </row>
    <row r="93" spans="1:9" x14ac:dyDescent="0.25">
      <c r="A93" s="1" t="s">
        <v>8</v>
      </c>
      <c r="B93" s="1">
        <v>4</v>
      </c>
      <c r="D93" s="1">
        <v>3</v>
      </c>
      <c r="E93" s="1" t="s">
        <v>11</v>
      </c>
      <c r="H93" s="5">
        <v>-2.3609999999999999E-6</v>
      </c>
      <c r="I93" s="5">
        <v>1.6965000000000001E-3</v>
      </c>
    </row>
    <row r="94" spans="1:9" x14ac:dyDescent="0.25">
      <c r="A94" s="1" t="s">
        <v>8</v>
      </c>
      <c r="B94" s="1">
        <v>4</v>
      </c>
      <c r="D94" s="1">
        <v>2</v>
      </c>
      <c r="E94" s="1" t="s">
        <v>9</v>
      </c>
      <c r="H94" s="5">
        <v>-1.0519999999999999E-5</v>
      </c>
      <c r="I94" s="5">
        <v>7.5613E-3</v>
      </c>
    </row>
    <row r="95" spans="1:9" x14ac:dyDescent="0.25">
      <c r="A95" s="1" t="s">
        <v>8</v>
      </c>
      <c r="B95" s="1">
        <v>4</v>
      </c>
      <c r="D95" s="1">
        <v>2</v>
      </c>
      <c r="E95" s="1" t="s">
        <v>10</v>
      </c>
      <c r="H95" s="5">
        <v>-1.4940000000000001E-3</v>
      </c>
      <c r="I95" s="5">
        <v>1.0737000000000001</v>
      </c>
    </row>
    <row r="96" spans="1:9" x14ac:dyDescent="0.25">
      <c r="A96" s="1" t="s">
        <v>8</v>
      </c>
      <c r="B96" s="1">
        <v>4</v>
      </c>
      <c r="D96" s="1">
        <v>2</v>
      </c>
      <c r="E96" s="1" t="s">
        <v>11</v>
      </c>
      <c r="H96" s="5">
        <v>-2.4760000000000001E-6</v>
      </c>
      <c r="I96" s="5">
        <v>1.779E-3</v>
      </c>
    </row>
    <row r="97" spans="1:9" x14ac:dyDescent="0.25">
      <c r="A97" s="1" t="s">
        <v>8</v>
      </c>
      <c r="B97" s="1">
        <v>4</v>
      </c>
      <c r="D97" s="1">
        <v>1</v>
      </c>
      <c r="E97" s="1" t="s">
        <v>9</v>
      </c>
      <c r="H97" s="5">
        <v>-5.8329999999999999E-6</v>
      </c>
      <c r="I97" s="5">
        <v>4.1914999999999999E-3</v>
      </c>
    </row>
    <row r="98" spans="1:9" x14ac:dyDescent="0.25">
      <c r="A98" s="1" t="s">
        <v>8</v>
      </c>
      <c r="B98" s="1">
        <v>4</v>
      </c>
      <c r="D98" s="1">
        <v>1</v>
      </c>
      <c r="E98" s="1" t="s">
        <v>10</v>
      </c>
      <c r="H98" s="5">
        <v>-8.8000000000000003E-4</v>
      </c>
      <c r="I98" s="5">
        <v>0.63239999999999996</v>
      </c>
    </row>
    <row r="99" spans="1:9" x14ac:dyDescent="0.25">
      <c r="A99" s="1" t="s">
        <v>8</v>
      </c>
      <c r="B99" s="1">
        <v>4</v>
      </c>
      <c r="D99" s="1">
        <v>1</v>
      </c>
      <c r="E99" s="1" t="s">
        <v>11</v>
      </c>
      <c r="H99" s="5">
        <v>-1.401E-6</v>
      </c>
      <c r="I99" s="5">
        <v>1.0066000000000001E-3</v>
      </c>
    </row>
    <row r="100" spans="1:9" x14ac:dyDescent="0.25">
      <c r="A100" s="1" t="s">
        <v>8</v>
      </c>
      <c r="B100" s="1">
        <v>5</v>
      </c>
      <c r="E100" s="1" t="s">
        <v>12</v>
      </c>
      <c r="H100" s="1">
        <v>0.25769999999999998</v>
      </c>
      <c r="I100" s="1">
        <v>0.25769999999999998</v>
      </c>
    </row>
    <row r="101" spans="1:9" x14ac:dyDescent="0.25">
      <c r="A101" s="1" t="s">
        <v>8</v>
      </c>
      <c r="B101" s="1">
        <v>5</v>
      </c>
      <c r="E101" s="1" t="s">
        <v>13</v>
      </c>
      <c r="H101" s="1">
        <v>10.016999999999999</v>
      </c>
      <c r="I101" s="1">
        <v>0</v>
      </c>
    </row>
    <row r="102" spans="1:9" x14ac:dyDescent="0.25">
      <c r="A102" s="1" t="s">
        <v>8</v>
      </c>
      <c r="B102" s="1">
        <v>5</v>
      </c>
      <c r="C102" s="1">
        <v>0.25800000000000001</v>
      </c>
      <c r="D102" s="1">
        <v>6</v>
      </c>
      <c r="E102" s="1" t="s">
        <v>9</v>
      </c>
      <c r="H102" s="5">
        <v>-0.81979999999999997</v>
      </c>
      <c r="I102" s="5">
        <v>-3.1979999999999999E-3</v>
      </c>
    </row>
    <row r="103" spans="1:9" x14ac:dyDescent="0.25">
      <c r="A103" s="1" t="s">
        <v>8</v>
      </c>
      <c r="B103" s="1">
        <v>5</v>
      </c>
      <c r="D103" s="1">
        <v>6</v>
      </c>
      <c r="E103" s="1" t="s">
        <v>10</v>
      </c>
      <c r="H103" s="5">
        <v>-0.22170000000000001</v>
      </c>
      <c r="I103" s="5">
        <v>-8.6479999999999999E-4</v>
      </c>
    </row>
    <row r="104" spans="1:9" x14ac:dyDescent="0.25">
      <c r="A104" s="1" t="s">
        <v>8</v>
      </c>
      <c r="B104" s="1">
        <v>5</v>
      </c>
      <c r="D104" s="1">
        <v>6</v>
      </c>
      <c r="E104" s="1" t="s">
        <v>11</v>
      </c>
      <c r="H104" s="5">
        <v>1.8196E-2</v>
      </c>
      <c r="I104" s="5">
        <v>7.0988999999999994E-5</v>
      </c>
    </row>
    <row r="105" spans="1:9" x14ac:dyDescent="0.25">
      <c r="A105" s="1" t="s">
        <v>8</v>
      </c>
      <c r="B105" s="1">
        <v>5</v>
      </c>
      <c r="D105" s="1">
        <v>5</v>
      </c>
      <c r="E105" s="1" t="s">
        <v>9</v>
      </c>
      <c r="H105" s="5">
        <v>-0.37259999999999999</v>
      </c>
      <c r="I105" s="5">
        <v>-1.454E-3</v>
      </c>
    </row>
    <row r="106" spans="1:9" x14ac:dyDescent="0.25">
      <c r="A106" s="1" t="s">
        <v>8</v>
      </c>
      <c r="B106" s="1">
        <v>5</v>
      </c>
      <c r="D106" s="1">
        <v>5</v>
      </c>
      <c r="E106" s="1" t="s">
        <v>10</v>
      </c>
      <c r="H106" s="5">
        <v>-8.6059999999999998E-2</v>
      </c>
      <c r="I106" s="5">
        <v>-3.3579999999999998E-4</v>
      </c>
    </row>
    <row r="107" spans="1:9" x14ac:dyDescent="0.25">
      <c r="A107" s="1" t="s">
        <v>8</v>
      </c>
      <c r="B107" s="1">
        <v>5</v>
      </c>
      <c r="D107" s="1">
        <v>5</v>
      </c>
      <c r="E107" s="1" t="s">
        <v>11</v>
      </c>
      <c r="H107" s="5">
        <v>7.0609000000000002E-3</v>
      </c>
      <c r="I107" s="5">
        <v>2.7546999999999999E-5</v>
      </c>
    </row>
    <row r="108" spans="1:9" x14ac:dyDescent="0.25">
      <c r="A108" s="1" t="s">
        <v>8</v>
      </c>
      <c r="B108" s="1">
        <v>5</v>
      </c>
      <c r="D108" s="1">
        <v>4</v>
      </c>
      <c r="E108" s="1" t="s">
        <v>9</v>
      </c>
      <c r="H108" s="5">
        <v>0.23604</v>
      </c>
      <c r="I108" s="5">
        <v>9.2086999999999996E-4</v>
      </c>
    </row>
    <row r="109" spans="1:9" x14ac:dyDescent="0.25">
      <c r="A109" s="1" t="s">
        <v>8</v>
      </c>
      <c r="B109" s="1">
        <v>5</v>
      </c>
      <c r="D109" s="1">
        <v>4</v>
      </c>
      <c r="E109" s="1" t="s">
        <v>10</v>
      </c>
      <c r="H109" s="5">
        <v>8.4005999999999997E-2</v>
      </c>
      <c r="I109" s="5">
        <v>3.2773999999999998E-4</v>
      </c>
    </row>
    <row r="110" spans="1:9" x14ac:dyDescent="0.25">
      <c r="A110" s="1" t="s">
        <v>8</v>
      </c>
      <c r="B110" s="1">
        <v>5</v>
      </c>
      <c r="D110" s="1">
        <v>4</v>
      </c>
      <c r="E110" s="1" t="s">
        <v>11</v>
      </c>
      <c r="H110" s="5">
        <v>-6.9020000000000001E-3</v>
      </c>
      <c r="I110" s="5">
        <v>-2.6930000000000001E-5</v>
      </c>
    </row>
    <row r="111" spans="1:9" x14ac:dyDescent="0.25">
      <c r="A111" s="1" t="s">
        <v>8</v>
      </c>
      <c r="B111" s="1">
        <v>5</v>
      </c>
      <c r="D111" s="1">
        <v>3</v>
      </c>
      <c r="E111" s="1" t="s">
        <v>9</v>
      </c>
      <c r="H111" s="5">
        <v>0.68884000000000001</v>
      </c>
      <c r="I111" s="5">
        <v>2.6873999999999999E-3</v>
      </c>
    </row>
    <row r="112" spans="1:9" x14ac:dyDescent="0.25">
      <c r="A112" s="1" t="s">
        <v>8</v>
      </c>
      <c r="B112" s="1">
        <v>5</v>
      </c>
      <c r="D112" s="1">
        <v>3</v>
      </c>
      <c r="E112" s="1" t="s">
        <v>10</v>
      </c>
      <c r="H112" s="5">
        <v>0.20166999999999999</v>
      </c>
      <c r="I112" s="5">
        <v>7.8680000000000004E-4</v>
      </c>
    </row>
    <row r="113" spans="1:9" x14ac:dyDescent="0.25">
      <c r="A113" s="1" t="s">
        <v>8</v>
      </c>
      <c r="B113" s="1">
        <v>5</v>
      </c>
      <c r="D113" s="1">
        <v>3</v>
      </c>
      <c r="E113" s="1" t="s">
        <v>11</v>
      </c>
      <c r="H113" s="5">
        <v>-1.6559999999999998E-2</v>
      </c>
      <c r="I113" s="5">
        <v>-6.4620000000000001E-5</v>
      </c>
    </row>
    <row r="114" spans="1:9" x14ac:dyDescent="0.25">
      <c r="A114" s="1" t="s">
        <v>8</v>
      </c>
      <c r="B114" s="1">
        <v>5</v>
      </c>
      <c r="D114" s="1">
        <v>2</v>
      </c>
      <c r="E114" s="1" t="s">
        <v>9</v>
      </c>
      <c r="H114" s="5">
        <v>0.77612999999999999</v>
      </c>
      <c r="I114" s="5">
        <v>3.0279999999999999E-3</v>
      </c>
    </row>
    <row r="115" spans="1:9" x14ac:dyDescent="0.25">
      <c r="A115" s="1" t="s">
        <v>8</v>
      </c>
      <c r="B115" s="1">
        <v>5</v>
      </c>
      <c r="D115" s="1">
        <v>2</v>
      </c>
      <c r="E115" s="1" t="s">
        <v>10</v>
      </c>
      <c r="H115" s="5">
        <v>0.21393999999999999</v>
      </c>
      <c r="I115" s="5">
        <v>8.3463999999999999E-4</v>
      </c>
    </row>
    <row r="116" spans="1:9" x14ac:dyDescent="0.25">
      <c r="A116" s="1" t="s">
        <v>8</v>
      </c>
      <c r="B116" s="1">
        <v>5</v>
      </c>
      <c r="D116" s="1">
        <v>2</v>
      </c>
      <c r="E116" s="1" t="s">
        <v>11</v>
      </c>
      <c r="H116" s="5">
        <v>-1.7569999999999999E-2</v>
      </c>
      <c r="I116" s="5">
        <v>-6.8540000000000004E-5</v>
      </c>
    </row>
    <row r="117" spans="1:9" x14ac:dyDescent="0.25">
      <c r="A117" s="1" t="s">
        <v>8</v>
      </c>
      <c r="B117" s="1">
        <v>5</v>
      </c>
      <c r="D117" s="1">
        <v>1</v>
      </c>
      <c r="E117" s="1" t="s">
        <v>9</v>
      </c>
      <c r="H117" s="5">
        <v>0.50051999999999996</v>
      </c>
      <c r="I117" s="5">
        <v>1.9526999999999999E-3</v>
      </c>
    </row>
    <row r="118" spans="1:9" x14ac:dyDescent="0.25">
      <c r="A118" s="1" t="s">
        <v>8</v>
      </c>
      <c r="B118" s="1">
        <v>5</v>
      </c>
      <c r="D118" s="1">
        <v>1</v>
      </c>
      <c r="E118" s="1" t="s">
        <v>10</v>
      </c>
      <c r="H118" s="5">
        <v>0.12858</v>
      </c>
      <c r="I118" s="5">
        <v>5.0162999999999998E-4</v>
      </c>
    </row>
    <row r="119" spans="1:9" x14ac:dyDescent="0.25">
      <c r="A119" s="1" t="s">
        <v>8</v>
      </c>
      <c r="B119" s="1">
        <v>5</v>
      </c>
      <c r="D119" s="1">
        <v>1</v>
      </c>
      <c r="E119" s="1" t="s">
        <v>11</v>
      </c>
      <c r="H119" s="5">
        <v>-1.055E-2</v>
      </c>
      <c r="I119" s="5">
        <v>-4.1180000000000002E-5</v>
      </c>
    </row>
    <row r="120" spans="1:9" x14ac:dyDescent="0.25">
      <c r="A120" s="1" t="s">
        <v>8</v>
      </c>
      <c r="B120" s="1">
        <v>6</v>
      </c>
      <c r="E120" s="1" t="s">
        <v>12</v>
      </c>
      <c r="H120" s="1">
        <v>0.2445</v>
      </c>
      <c r="I120" s="1">
        <v>0.2445</v>
      </c>
    </row>
    <row r="121" spans="1:9" x14ac:dyDescent="0.25">
      <c r="A121" s="1" t="s">
        <v>8</v>
      </c>
      <c r="B121" s="1">
        <v>6</v>
      </c>
      <c r="E121" s="1" t="s">
        <v>13</v>
      </c>
      <c r="H121" s="1">
        <v>0.27300000000000002</v>
      </c>
      <c r="I121" s="1">
        <v>2E-3</v>
      </c>
    </row>
    <row r="122" spans="1:9" x14ac:dyDescent="0.25">
      <c r="A122" s="1" t="s">
        <v>8</v>
      </c>
      <c r="B122" s="1">
        <v>6</v>
      </c>
      <c r="C122" s="1">
        <v>0.24399999999999999</v>
      </c>
      <c r="D122" s="1">
        <v>6</v>
      </c>
      <c r="E122" s="1" t="s">
        <v>9</v>
      </c>
      <c r="H122" s="5">
        <v>-0.1101</v>
      </c>
      <c r="I122" s="5">
        <v>9.2335000000000004E-3</v>
      </c>
    </row>
    <row r="123" spans="1:9" x14ac:dyDescent="0.25">
      <c r="A123" s="1" t="s">
        <v>8</v>
      </c>
      <c r="B123" s="1">
        <v>6</v>
      </c>
      <c r="D123" s="1">
        <v>6</v>
      </c>
      <c r="E123" s="1" t="s">
        <v>10</v>
      </c>
      <c r="H123" s="5">
        <v>0.20479</v>
      </c>
      <c r="I123" s="5">
        <v>-1.7180000000000001E-2</v>
      </c>
    </row>
    <row r="124" spans="1:9" x14ac:dyDescent="0.25">
      <c r="A124" s="1" t="s">
        <v>8</v>
      </c>
      <c r="B124" s="1">
        <v>6</v>
      </c>
      <c r="D124" s="1">
        <v>6</v>
      </c>
      <c r="E124" s="1" t="s">
        <v>11</v>
      </c>
      <c r="H124" s="5">
        <v>-1.6920000000000001E-2</v>
      </c>
      <c r="I124" s="5">
        <v>1.4197999999999999E-3</v>
      </c>
    </row>
    <row r="125" spans="1:9" x14ac:dyDescent="0.25">
      <c r="A125" s="1" t="s">
        <v>8</v>
      </c>
      <c r="B125" s="1">
        <v>6</v>
      </c>
      <c r="D125" s="1">
        <v>5</v>
      </c>
      <c r="E125" s="1" t="s">
        <v>9</v>
      </c>
      <c r="H125" s="5">
        <v>-4.6030000000000001E-2</v>
      </c>
      <c r="I125" s="5">
        <v>3.8616000000000002E-3</v>
      </c>
    </row>
    <row r="126" spans="1:9" x14ac:dyDescent="0.25">
      <c r="A126" s="1" t="s">
        <v>8</v>
      </c>
      <c r="B126" s="1">
        <v>6</v>
      </c>
      <c r="D126" s="1">
        <v>5</v>
      </c>
      <c r="E126" s="1" t="s">
        <v>10</v>
      </c>
      <c r="H126" s="5">
        <v>8.2942000000000002E-2</v>
      </c>
      <c r="I126" s="5">
        <v>-6.9589999999999999E-3</v>
      </c>
    </row>
    <row r="127" spans="1:9" x14ac:dyDescent="0.25">
      <c r="A127" s="1" t="s">
        <v>8</v>
      </c>
      <c r="B127" s="1">
        <v>6</v>
      </c>
      <c r="D127" s="1">
        <v>5</v>
      </c>
      <c r="E127" s="1" t="s">
        <v>11</v>
      </c>
      <c r="H127" s="5">
        <v>-6.8529999999999997E-3</v>
      </c>
      <c r="I127" s="5">
        <v>5.7496000000000001E-4</v>
      </c>
    </row>
    <row r="128" spans="1:9" x14ac:dyDescent="0.25">
      <c r="A128" s="1" t="s">
        <v>8</v>
      </c>
      <c r="B128" s="1">
        <v>6</v>
      </c>
      <c r="D128" s="1">
        <v>4</v>
      </c>
      <c r="E128" s="1" t="s">
        <v>9</v>
      </c>
      <c r="H128" s="5">
        <v>3.6692000000000002E-2</v>
      </c>
      <c r="I128" s="5">
        <v>-3.078E-3</v>
      </c>
    </row>
    <row r="129" spans="1:9" x14ac:dyDescent="0.25">
      <c r="A129" s="1" t="s">
        <v>8</v>
      </c>
      <c r="B129" s="1">
        <v>6</v>
      </c>
      <c r="D129" s="1">
        <v>4</v>
      </c>
      <c r="E129" s="1" t="s">
        <v>10</v>
      </c>
      <c r="H129" s="5">
        <v>-7.1730000000000002E-2</v>
      </c>
      <c r="I129" s="5">
        <v>6.0185000000000004E-3</v>
      </c>
    </row>
    <row r="130" spans="1:9" x14ac:dyDescent="0.25">
      <c r="A130" s="1" t="s">
        <v>8</v>
      </c>
      <c r="B130" s="1">
        <v>6</v>
      </c>
      <c r="D130" s="1">
        <v>4</v>
      </c>
      <c r="E130" s="1" t="s">
        <v>11</v>
      </c>
      <c r="H130" s="5">
        <v>5.9274000000000002E-3</v>
      </c>
      <c r="I130" s="5">
        <v>-4.973E-4</v>
      </c>
    </row>
    <row r="131" spans="1:9" x14ac:dyDescent="0.25">
      <c r="A131" s="1" t="s">
        <v>8</v>
      </c>
      <c r="B131" s="1">
        <v>6</v>
      </c>
      <c r="D131" s="1">
        <v>3</v>
      </c>
      <c r="E131" s="1" t="s">
        <v>9</v>
      </c>
      <c r="H131" s="5">
        <v>9.5564999999999997E-2</v>
      </c>
      <c r="I131" s="5">
        <v>-8.0180000000000008E-3</v>
      </c>
    </row>
    <row r="132" spans="1:9" x14ac:dyDescent="0.25">
      <c r="A132" s="1" t="s">
        <v>8</v>
      </c>
      <c r="B132" s="1">
        <v>6</v>
      </c>
      <c r="D132" s="1">
        <v>3</v>
      </c>
      <c r="E132" s="1" t="s">
        <v>10</v>
      </c>
      <c r="H132" s="5">
        <v>-0.18</v>
      </c>
      <c r="I132" s="5">
        <v>1.5102000000000001E-2</v>
      </c>
    </row>
    <row r="133" spans="1:9" x14ac:dyDescent="0.25">
      <c r="A133" s="1" t="s">
        <v>8</v>
      </c>
      <c r="B133" s="1">
        <v>6</v>
      </c>
      <c r="D133" s="1">
        <v>3</v>
      </c>
      <c r="E133" s="1" t="s">
        <v>11</v>
      </c>
      <c r="H133" s="5">
        <v>1.4874E-2</v>
      </c>
      <c r="I133" s="5">
        <v>-1.248E-3</v>
      </c>
    </row>
    <row r="134" spans="1:9" x14ac:dyDescent="0.25">
      <c r="A134" s="1" t="s">
        <v>8</v>
      </c>
      <c r="B134" s="1">
        <v>6</v>
      </c>
      <c r="D134" s="1">
        <v>2</v>
      </c>
      <c r="E134" s="1" t="s">
        <v>9</v>
      </c>
      <c r="H134" s="5">
        <v>0.10376000000000001</v>
      </c>
      <c r="I134" s="5">
        <v>-8.7049999999999992E-3</v>
      </c>
    </row>
    <row r="135" spans="1:9" x14ac:dyDescent="0.25">
      <c r="A135" s="1" t="s">
        <v>8</v>
      </c>
      <c r="B135" s="1">
        <v>6</v>
      </c>
      <c r="D135" s="1">
        <v>2</v>
      </c>
      <c r="E135" s="1" t="s">
        <v>10</v>
      </c>
      <c r="H135" s="5">
        <v>-0.193</v>
      </c>
      <c r="I135" s="5">
        <v>1.6188999999999999E-2</v>
      </c>
    </row>
    <row r="136" spans="1:9" x14ac:dyDescent="0.25">
      <c r="A136" s="1" t="s">
        <v>8</v>
      </c>
      <c r="B136" s="1">
        <v>6</v>
      </c>
      <c r="D136" s="1">
        <v>2</v>
      </c>
      <c r="E136" s="1" t="s">
        <v>11</v>
      </c>
      <c r="H136" s="5">
        <v>1.5944E-2</v>
      </c>
      <c r="I136" s="5">
        <v>-1.338E-3</v>
      </c>
    </row>
    <row r="137" spans="1:9" x14ac:dyDescent="0.25">
      <c r="A137" s="1" t="s">
        <v>8</v>
      </c>
      <c r="B137" s="1">
        <v>6</v>
      </c>
      <c r="D137" s="1">
        <v>1</v>
      </c>
      <c r="E137" s="1" t="s">
        <v>9</v>
      </c>
      <c r="H137" s="5">
        <v>6.3989000000000004E-2</v>
      </c>
      <c r="I137" s="5">
        <v>-5.3689999999999996E-3</v>
      </c>
    </row>
    <row r="138" spans="1:9" x14ac:dyDescent="0.25">
      <c r="A138" s="1" t="s">
        <v>8</v>
      </c>
      <c r="B138" s="1">
        <v>6</v>
      </c>
      <c r="D138" s="1">
        <v>1</v>
      </c>
      <c r="E138" s="1" t="s">
        <v>10</v>
      </c>
      <c r="H138" s="5">
        <v>-0.1172</v>
      </c>
      <c r="I138" s="5">
        <v>9.8353999999999994E-3</v>
      </c>
    </row>
    <row r="139" spans="1:9" x14ac:dyDescent="0.25">
      <c r="A139" s="1" t="s">
        <v>8</v>
      </c>
      <c r="B139" s="1">
        <v>6</v>
      </c>
      <c r="D139" s="1">
        <v>1</v>
      </c>
      <c r="E139" s="1" t="s">
        <v>11</v>
      </c>
      <c r="H139" s="5">
        <v>9.6819999999999996E-3</v>
      </c>
      <c r="I139" s="5">
        <v>-8.1229999999999996E-4</v>
      </c>
    </row>
    <row r="140" spans="1:9" x14ac:dyDescent="0.25">
      <c r="A140" s="1" t="s">
        <v>8</v>
      </c>
      <c r="B140" s="1">
        <v>7</v>
      </c>
      <c r="E140" s="1" t="s">
        <v>12</v>
      </c>
      <c r="H140" s="1">
        <v>0.14910000000000001</v>
      </c>
      <c r="I140" s="1">
        <v>0.14910000000000001</v>
      </c>
    </row>
    <row r="141" spans="1:9" x14ac:dyDescent="0.25">
      <c r="A141" s="1" t="s">
        <v>8</v>
      </c>
      <c r="B141" s="1">
        <v>7</v>
      </c>
      <c r="E141" s="1" t="s">
        <v>13</v>
      </c>
      <c r="H141" s="1">
        <v>0</v>
      </c>
      <c r="I141" s="1">
        <v>3.5659999999999998</v>
      </c>
    </row>
    <row r="142" spans="1:9" x14ac:dyDescent="0.25">
      <c r="A142" s="1" t="s">
        <v>8</v>
      </c>
      <c r="B142" s="1">
        <v>7</v>
      </c>
      <c r="C142" s="1">
        <v>0.14899999999999999</v>
      </c>
      <c r="D142" s="1">
        <v>6</v>
      </c>
      <c r="E142" s="1" t="s">
        <v>9</v>
      </c>
      <c r="H142" s="5">
        <v>-2.9699999999999999E-6</v>
      </c>
      <c r="I142" s="5">
        <v>1.0032000000000001E-3</v>
      </c>
    </row>
    <row r="143" spans="1:9" x14ac:dyDescent="0.25">
      <c r="A143" s="1" t="s">
        <v>8</v>
      </c>
      <c r="B143" s="1">
        <v>7</v>
      </c>
      <c r="D143" s="1">
        <v>6</v>
      </c>
      <c r="E143" s="1" t="s">
        <v>10</v>
      </c>
      <c r="H143" s="5">
        <v>-5.1699999999999999E-4</v>
      </c>
      <c r="I143" s="5">
        <v>0.17460000000000001</v>
      </c>
    </row>
    <row r="144" spans="1:9" x14ac:dyDescent="0.25">
      <c r="A144" s="1" t="s">
        <v>8</v>
      </c>
      <c r="B144" s="1">
        <v>7</v>
      </c>
      <c r="D144" s="1">
        <v>6</v>
      </c>
      <c r="E144" s="1" t="s">
        <v>11</v>
      </c>
      <c r="H144" s="5">
        <v>-9.0029999999999998E-7</v>
      </c>
      <c r="I144" s="5">
        <v>3.0405999999999999E-4</v>
      </c>
    </row>
    <row r="145" spans="1:9" x14ac:dyDescent="0.25">
      <c r="A145" s="1" t="s">
        <v>8</v>
      </c>
      <c r="B145" s="1">
        <v>7</v>
      </c>
      <c r="D145" s="1">
        <v>5</v>
      </c>
      <c r="E145" s="1" t="s">
        <v>9</v>
      </c>
      <c r="H145" s="5">
        <v>1.5431000000000001E-6</v>
      </c>
      <c r="I145" s="5">
        <v>-5.2110000000000004E-4</v>
      </c>
    </row>
    <row r="146" spans="1:9" x14ac:dyDescent="0.25">
      <c r="A146" s="1" t="s">
        <v>8</v>
      </c>
      <c r="B146" s="1">
        <v>7</v>
      </c>
      <c r="D146" s="1">
        <v>5</v>
      </c>
      <c r="E146" s="1" t="s">
        <v>10</v>
      </c>
      <c r="H146" s="5">
        <v>2.3109000000000001E-4</v>
      </c>
      <c r="I146" s="5">
        <v>-7.8049999999999994E-2</v>
      </c>
    </row>
    <row r="147" spans="1:9" x14ac:dyDescent="0.25">
      <c r="A147" s="1" t="s">
        <v>8</v>
      </c>
      <c r="B147" s="1">
        <v>7</v>
      </c>
      <c r="D147" s="1">
        <v>5</v>
      </c>
      <c r="E147" s="1" t="s">
        <v>11</v>
      </c>
      <c r="H147" s="5">
        <v>4.3148E-7</v>
      </c>
      <c r="I147" s="5">
        <v>-1.4569999999999999E-4</v>
      </c>
    </row>
    <row r="148" spans="1:9" x14ac:dyDescent="0.25">
      <c r="A148" s="1" t="s">
        <v>8</v>
      </c>
      <c r="B148" s="1">
        <v>7</v>
      </c>
      <c r="D148" s="1">
        <v>4</v>
      </c>
      <c r="E148" s="1" t="s">
        <v>9</v>
      </c>
      <c r="H148" s="5">
        <v>3.3467000000000001E-6</v>
      </c>
      <c r="I148" s="5">
        <v>-1.1299999999999999E-3</v>
      </c>
    </row>
    <row r="149" spans="1:9" x14ac:dyDescent="0.25">
      <c r="A149" s="1" t="s">
        <v>8</v>
      </c>
      <c r="B149" s="1">
        <v>7</v>
      </c>
      <c r="D149" s="1">
        <v>4</v>
      </c>
      <c r="E149" s="1" t="s">
        <v>10</v>
      </c>
      <c r="H149" s="5">
        <v>5.8547999999999998E-4</v>
      </c>
      <c r="I149" s="5">
        <v>-0.19769999999999999</v>
      </c>
    </row>
    <row r="150" spans="1:9" x14ac:dyDescent="0.25">
      <c r="A150" s="1" t="s">
        <v>8</v>
      </c>
      <c r="B150" s="1">
        <v>7</v>
      </c>
      <c r="D150" s="1">
        <v>4</v>
      </c>
      <c r="E150" s="1" t="s">
        <v>11</v>
      </c>
      <c r="H150" s="5">
        <v>1.0245000000000001E-6</v>
      </c>
      <c r="I150" s="5">
        <v>-3.4600000000000001E-4</v>
      </c>
    </row>
    <row r="151" spans="1:9" x14ac:dyDescent="0.25">
      <c r="A151" s="1" t="s">
        <v>8</v>
      </c>
      <c r="B151" s="1">
        <v>7</v>
      </c>
      <c r="D151" s="1">
        <v>3</v>
      </c>
      <c r="E151" s="1" t="s">
        <v>9</v>
      </c>
      <c r="H151" s="5">
        <v>6.3205000000000005E-7</v>
      </c>
      <c r="I151" s="5">
        <v>-2.1350000000000001E-4</v>
      </c>
    </row>
    <row r="152" spans="1:9" x14ac:dyDescent="0.25">
      <c r="A152" s="1" t="s">
        <v>8</v>
      </c>
      <c r="B152" s="1">
        <v>7</v>
      </c>
      <c r="D152" s="1">
        <v>3</v>
      </c>
      <c r="E152" s="1" t="s">
        <v>10</v>
      </c>
      <c r="H152" s="5">
        <v>1.6046999999999999E-4</v>
      </c>
      <c r="I152" s="5">
        <v>-5.4199999999999998E-2</v>
      </c>
    </row>
    <row r="153" spans="1:9" x14ac:dyDescent="0.25">
      <c r="A153" s="1" t="s">
        <v>8</v>
      </c>
      <c r="B153" s="1">
        <v>7</v>
      </c>
      <c r="D153" s="1">
        <v>3</v>
      </c>
      <c r="E153" s="1" t="s">
        <v>11</v>
      </c>
      <c r="H153" s="5">
        <v>2.5390999999999998E-7</v>
      </c>
      <c r="I153" s="5">
        <v>-8.5749999999999997E-5</v>
      </c>
    </row>
    <row r="154" spans="1:9" x14ac:dyDescent="0.25">
      <c r="A154" s="1" t="s">
        <v>8</v>
      </c>
      <c r="B154" s="1">
        <v>7</v>
      </c>
      <c r="D154" s="1">
        <v>2</v>
      </c>
      <c r="E154" s="1" t="s">
        <v>9</v>
      </c>
      <c r="H154" s="5">
        <v>-2.9739999999999998E-6</v>
      </c>
      <c r="I154" s="5">
        <v>1.0045E-3</v>
      </c>
    </row>
    <row r="155" spans="1:9" x14ac:dyDescent="0.25">
      <c r="A155" s="1" t="s">
        <v>8</v>
      </c>
      <c r="B155" s="1">
        <v>7</v>
      </c>
      <c r="D155" s="1">
        <v>2</v>
      </c>
      <c r="E155" s="1" t="s">
        <v>10</v>
      </c>
      <c r="H155" s="5">
        <v>-4.6759999999999998E-4</v>
      </c>
      <c r="I155" s="5">
        <v>0.15790999999999999</v>
      </c>
    </row>
    <row r="156" spans="1:9" x14ac:dyDescent="0.25">
      <c r="A156" s="1" t="s">
        <v>8</v>
      </c>
      <c r="B156" s="1">
        <v>7</v>
      </c>
      <c r="D156" s="1">
        <v>2</v>
      </c>
      <c r="E156" s="1" t="s">
        <v>11</v>
      </c>
      <c r="H156" s="5">
        <v>-8.5020000000000003E-7</v>
      </c>
      <c r="I156" s="5">
        <v>2.8715000000000001E-4</v>
      </c>
    </row>
    <row r="157" spans="1:9" x14ac:dyDescent="0.25">
      <c r="A157" s="1" t="s">
        <v>8</v>
      </c>
      <c r="B157" s="1">
        <v>7</v>
      </c>
      <c r="D157" s="1">
        <v>1</v>
      </c>
      <c r="E157" s="1" t="s">
        <v>9</v>
      </c>
      <c r="H157" s="5">
        <v>-2.8590000000000001E-6</v>
      </c>
      <c r="I157" s="5">
        <v>9.6551000000000004E-4</v>
      </c>
    </row>
    <row r="158" spans="1:9" x14ac:dyDescent="0.25">
      <c r="A158" s="1" t="s">
        <v>8</v>
      </c>
      <c r="B158" s="1">
        <v>7</v>
      </c>
      <c r="D158" s="1">
        <v>1</v>
      </c>
      <c r="E158" s="1" t="s">
        <v>10</v>
      </c>
      <c r="H158" s="5">
        <v>-5.195E-4</v>
      </c>
      <c r="I158" s="5">
        <v>0.17546</v>
      </c>
    </row>
    <row r="159" spans="1:9" x14ac:dyDescent="0.25">
      <c r="A159" s="1" t="s">
        <v>8</v>
      </c>
      <c r="B159" s="1">
        <v>7</v>
      </c>
      <c r="D159" s="1">
        <v>1</v>
      </c>
      <c r="E159" s="1" t="s">
        <v>11</v>
      </c>
      <c r="H159" s="5">
        <v>-8.921E-7</v>
      </c>
      <c r="I159" s="5">
        <v>3.0127000000000002E-4</v>
      </c>
    </row>
    <row r="160" spans="1:9" x14ac:dyDescent="0.25">
      <c r="A160" s="1" t="s">
        <v>8</v>
      </c>
      <c r="B160" s="1">
        <v>8</v>
      </c>
      <c r="E160" s="1" t="s">
        <v>12</v>
      </c>
      <c r="H160" s="1">
        <v>0.14360000000000001</v>
      </c>
      <c r="I160" s="1">
        <v>0.14360000000000001</v>
      </c>
    </row>
    <row r="161" spans="1:9" x14ac:dyDescent="0.25">
      <c r="A161" s="1" t="s">
        <v>8</v>
      </c>
      <c r="B161" s="1">
        <v>8</v>
      </c>
      <c r="E161" s="1" t="s">
        <v>13</v>
      </c>
      <c r="H161" s="1">
        <v>2.9820000000000002</v>
      </c>
      <c r="I161" s="1">
        <v>0</v>
      </c>
    </row>
    <row r="162" spans="1:9" x14ac:dyDescent="0.25">
      <c r="A162" s="1" t="s">
        <v>8</v>
      </c>
      <c r="B162" s="1">
        <v>8</v>
      </c>
      <c r="C162" s="1">
        <v>0.14399999999999999</v>
      </c>
      <c r="D162" s="1">
        <v>6</v>
      </c>
      <c r="E162" s="1" t="s">
        <v>9</v>
      </c>
      <c r="H162" s="5">
        <v>0.14815999999999999</v>
      </c>
      <c r="I162" s="5">
        <v>7.3612999999999999E-4</v>
      </c>
    </row>
    <row r="163" spans="1:9" x14ac:dyDescent="0.25">
      <c r="A163" s="1" t="s">
        <v>8</v>
      </c>
      <c r="B163" s="1">
        <v>8</v>
      </c>
      <c r="D163" s="1">
        <v>6</v>
      </c>
      <c r="E163" s="1" t="s">
        <v>10</v>
      </c>
      <c r="H163" s="5">
        <v>2.2147E-2</v>
      </c>
      <c r="I163" s="5">
        <v>1.1004E-4</v>
      </c>
    </row>
    <row r="164" spans="1:9" x14ac:dyDescent="0.25">
      <c r="A164" s="1" t="s">
        <v>8</v>
      </c>
      <c r="B164" s="1">
        <v>8</v>
      </c>
      <c r="D164" s="1">
        <v>6</v>
      </c>
      <c r="E164" s="1" t="s">
        <v>11</v>
      </c>
      <c r="H164" s="5">
        <v>-1.786E-3</v>
      </c>
      <c r="I164" s="5">
        <v>-8.8720000000000008E-6</v>
      </c>
    </row>
    <row r="165" spans="1:9" x14ac:dyDescent="0.25">
      <c r="A165" s="1" t="s">
        <v>8</v>
      </c>
      <c r="B165" s="1">
        <v>8</v>
      </c>
      <c r="D165" s="1">
        <v>5</v>
      </c>
      <c r="E165" s="1" t="s">
        <v>9</v>
      </c>
      <c r="H165" s="5">
        <v>-5.228E-2</v>
      </c>
      <c r="I165" s="5">
        <v>-2.5980000000000003E-4</v>
      </c>
    </row>
    <row r="166" spans="1:9" x14ac:dyDescent="0.25">
      <c r="A166" s="1" t="s">
        <v>8</v>
      </c>
      <c r="B166" s="1">
        <v>8</v>
      </c>
      <c r="D166" s="1">
        <v>5</v>
      </c>
      <c r="E166" s="1" t="s">
        <v>10</v>
      </c>
      <c r="H166" s="5">
        <v>-1.206E-2</v>
      </c>
      <c r="I166" s="5">
        <v>-5.9929999999999997E-5</v>
      </c>
    </row>
    <row r="167" spans="1:9" x14ac:dyDescent="0.25">
      <c r="A167" s="1" t="s">
        <v>8</v>
      </c>
      <c r="B167" s="1">
        <v>8</v>
      </c>
      <c r="D167" s="1">
        <v>5</v>
      </c>
      <c r="E167" s="1" t="s">
        <v>11</v>
      </c>
      <c r="H167" s="5">
        <v>9.7909999999999989E-4</v>
      </c>
      <c r="I167" s="5">
        <v>4.8647000000000002E-6</v>
      </c>
    </row>
    <row r="168" spans="1:9" x14ac:dyDescent="0.25">
      <c r="A168" s="1" t="s">
        <v>8</v>
      </c>
      <c r="B168" s="1">
        <v>8</v>
      </c>
      <c r="D168" s="1">
        <v>4</v>
      </c>
      <c r="E168" s="1" t="s">
        <v>9</v>
      </c>
      <c r="H168" s="5">
        <v>-0.16669999999999999</v>
      </c>
      <c r="I168" s="5">
        <v>-8.2850000000000003E-4</v>
      </c>
    </row>
    <row r="169" spans="1:9" x14ac:dyDescent="0.25">
      <c r="A169" s="1" t="s">
        <v>8</v>
      </c>
      <c r="B169" s="1">
        <v>8</v>
      </c>
      <c r="D169" s="1">
        <v>4</v>
      </c>
      <c r="E169" s="1" t="s">
        <v>10</v>
      </c>
      <c r="H169" s="5">
        <v>-2.7709999999999999E-2</v>
      </c>
      <c r="I169" s="5">
        <v>-1.3770000000000001E-4</v>
      </c>
    </row>
    <row r="170" spans="1:9" x14ac:dyDescent="0.25">
      <c r="A170" s="1" t="s">
        <v>8</v>
      </c>
      <c r="B170" s="1">
        <v>8</v>
      </c>
      <c r="D170" s="1">
        <v>4</v>
      </c>
      <c r="E170" s="1" t="s">
        <v>11</v>
      </c>
      <c r="H170" s="5">
        <v>2.2404999999999999E-3</v>
      </c>
      <c r="I170" s="5">
        <v>1.1131999999999999E-5</v>
      </c>
    </row>
    <row r="171" spans="1:9" x14ac:dyDescent="0.25">
      <c r="A171" s="1" t="s">
        <v>8</v>
      </c>
      <c r="B171" s="1">
        <v>8</v>
      </c>
      <c r="D171" s="1">
        <v>3</v>
      </c>
      <c r="E171" s="1" t="s">
        <v>9</v>
      </c>
      <c r="H171" s="5">
        <v>-6.3450000000000006E-2</v>
      </c>
      <c r="I171" s="5">
        <v>-3.1530000000000002E-4</v>
      </c>
    </row>
    <row r="172" spans="1:9" x14ac:dyDescent="0.25">
      <c r="A172" s="1" t="s">
        <v>8</v>
      </c>
      <c r="B172" s="1">
        <v>8</v>
      </c>
      <c r="D172" s="1">
        <v>3</v>
      </c>
      <c r="E172" s="1" t="s">
        <v>10</v>
      </c>
      <c r="H172" s="5">
        <v>-7.3509999999999999E-3</v>
      </c>
      <c r="I172" s="5">
        <v>-3.6529999999999998E-5</v>
      </c>
    </row>
    <row r="173" spans="1:9" x14ac:dyDescent="0.25">
      <c r="A173" s="1" t="s">
        <v>8</v>
      </c>
      <c r="B173" s="1">
        <v>8</v>
      </c>
      <c r="D173" s="1">
        <v>3</v>
      </c>
      <c r="E173" s="1" t="s">
        <v>11</v>
      </c>
      <c r="H173" s="5">
        <v>5.9259999999999998E-4</v>
      </c>
      <c r="I173" s="5">
        <v>2.9444000000000001E-6</v>
      </c>
    </row>
    <row r="174" spans="1:9" x14ac:dyDescent="0.25">
      <c r="A174" s="1" t="s">
        <v>8</v>
      </c>
      <c r="B174" s="1">
        <v>8</v>
      </c>
      <c r="D174" s="1">
        <v>2</v>
      </c>
      <c r="E174" s="1" t="s">
        <v>9</v>
      </c>
      <c r="H174" s="5">
        <v>0.11924999999999999</v>
      </c>
      <c r="I174" s="5">
        <v>5.9250000000000004E-4</v>
      </c>
    </row>
    <row r="175" spans="1:9" x14ac:dyDescent="0.25">
      <c r="A175" s="1" t="s">
        <v>8</v>
      </c>
      <c r="B175" s="1">
        <v>8</v>
      </c>
      <c r="D175" s="1">
        <v>2</v>
      </c>
      <c r="E175" s="1" t="s">
        <v>10</v>
      </c>
      <c r="H175" s="5">
        <v>2.2384000000000001E-2</v>
      </c>
      <c r="I175" s="5">
        <v>1.1122E-4</v>
      </c>
    </row>
    <row r="176" spans="1:9" x14ac:dyDescent="0.25">
      <c r="A176" s="1" t="s">
        <v>8</v>
      </c>
      <c r="B176" s="1">
        <v>8</v>
      </c>
      <c r="D176" s="1">
        <v>2</v>
      </c>
      <c r="E176" s="1" t="s">
        <v>11</v>
      </c>
      <c r="H176" s="5">
        <v>-1.812E-3</v>
      </c>
      <c r="I176" s="5">
        <v>-9.0019999999999995E-6</v>
      </c>
    </row>
    <row r="177" spans="1:9" x14ac:dyDescent="0.25">
      <c r="A177" s="1" t="s">
        <v>8</v>
      </c>
      <c r="B177" s="1">
        <v>8</v>
      </c>
      <c r="D177" s="1">
        <v>1</v>
      </c>
      <c r="E177" s="1" t="s">
        <v>9</v>
      </c>
      <c r="H177" s="5">
        <v>0.15351000000000001</v>
      </c>
      <c r="I177" s="5">
        <v>7.6270999999999999E-4</v>
      </c>
    </row>
    <row r="178" spans="1:9" x14ac:dyDescent="0.25">
      <c r="A178" s="1" t="s">
        <v>8</v>
      </c>
      <c r="B178" s="1">
        <v>8</v>
      </c>
      <c r="D178" s="1">
        <v>1</v>
      </c>
      <c r="E178" s="1" t="s">
        <v>10</v>
      </c>
      <c r="H178" s="5">
        <v>2.5065E-2</v>
      </c>
      <c r="I178" s="5">
        <v>1.2454E-4</v>
      </c>
    </row>
    <row r="179" spans="1:9" x14ac:dyDescent="0.25">
      <c r="A179" s="1" t="s">
        <v>8</v>
      </c>
      <c r="B179" s="1">
        <v>8</v>
      </c>
      <c r="D179" s="1">
        <v>1</v>
      </c>
      <c r="E179" s="1" t="s">
        <v>11</v>
      </c>
      <c r="H179" s="5">
        <v>-2.0270000000000002E-3</v>
      </c>
      <c r="I179" s="5">
        <v>-1.007E-5</v>
      </c>
    </row>
    <row r="180" spans="1:9" x14ac:dyDescent="0.25">
      <c r="A180" s="1" t="s">
        <v>8</v>
      </c>
      <c r="B180" s="1">
        <v>9</v>
      </c>
      <c r="E180" s="1" t="s">
        <v>12</v>
      </c>
      <c r="H180" s="1">
        <v>0.13250000000000001</v>
      </c>
      <c r="I180" s="1">
        <v>0.13250000000000001</v>
      </c>
    </row>
    <row r="181" spans="1:9" x14ac:dyDescent="0.25">
      <c r="A181" s="1" t="s">
        <v>8</v>
      </c>
      <c r="B181" s="1">
        <v>9</v>
      </c>
      <c r="E181" s="1" t="s">
        <v>13</v>
      </c>
      <c r="H181" s="1">
        <v>3.1E-2</v>
      </c>
      <c r="I181" s="1">
        <v>1E-3</v>
      </c>
    </row>
    <row r="182" spans="1:9" x14ac:dyDescent="0.25">
      <c r="A182" s="1" t="s">
        <v>8</v>
      </c>
      <c r="B182" s="1">
        <v>9</v>
      </c>
      <c r="C182" s="1">
        <v>0.13300000000000001</v>
      </c>
      <c r="D182" s="1">
        <v>6</v>
      </c>
      <c r="E182" s="1" t="s">
        <v>9</v>
      </c>
      <c r="H182" s="5">
        <v>1.0874999999999999E-2</v>
      </c>
      <c r="I182" s="5">
        <v>-1.503E-3</v>
      </c>
    </row>
    <row r="183" spans="1:9" x14ac:dyDescent="0.25">
      <c r="A183" s="1" t="s">
        <v>8</v>
      </c>
      <c r="B183" s="1">
        <v>9</v>
      </c>
      <c r="D183" s="1">
        <v>6</v>
      </c>
      <c r="E183" s="1" t="s">
        <v>10</v>
      </c>
      <c r="H183" s="5">
        <v>-2.1829999999999999E-2</v>
      </c>
      <c r="I183" s="5">
        <v>3.0179999999999998E-3</v>
      </c>
    </row>
    <row r="184" spans="1:9" x14ac:dyDescent="0.25">
      <c r="A184" s="1" t="s">
        <v>8</v>
      </c>
      <c r="B184" s="1">
        <v>9</v>
      </c>
      <c r="D184" s="1">
        <v>6</v>
      </c>
      <c r="E184" s="1" t="s">
        <v>11</v>
      </c>
      <c r="H184" s="5">
        <v>1.8033000000000001E-3</v>
      </c>
      <c r="I184" s="5">
        <v>-2.4929999999999999E-4</v>
      </c>
    </row>
    <row r="185" spans="1:9" x14ac:dyDescent="0.25">
      <c r="A185" s="1" t="s">
        <v>8</v>
      </c>
      <c r="B185" s="1">
        <v>9</v>
      </c>
      <c r="D185" s="1">
        <v>5</v>
      </c>
      <c r="E185" s="1" t="s">
        <v>9</v>
      </c>
      <c r="H185" s="5">
        <v>-4.4879999999999998E-3</v>
      </c>
      <c r="I185" s="5">
        <v>6.2049000000000002E-4</v>
      </c>
    </row>
    <row r="186" spans="1:9" x14ac:dyDescent="0.25">
      <c r="A186" s="1" t="s">
        <v>8</v>
      </c>
      <c r="B186" s="1">
        <v>9</v>
      </c>
      <c r="D186" s="1">
        <v>5</v>
      </c>
      <c r="E186" s="1" t="s">
        <v>10</v>
      </c>
      <c r="H186" s="5">
        <v>9.5478999999999998E-3</v>
      </c>
      <c r="I186" s="5">
        <v>-1.32E-3</v>
      </c>
    </row>
    <row r="187" spans="1:9" x14ac:dyDescent="0.25">
      <c r="A187" s="1" t="s">
        <v>8</v>
      </c>
      <c r="B187" s="1">
        <v>9</v>
      </c>
      <c r="D187" s="1">
        <v>5</v>
      </c>
      <c r="E187" s="1" t="s">
        <v>11</v>
      </c>
      <c r="H187" s="5">
        <v>-7.8930000000000005E-4</v>
      </c>
      <c r="I187" s="5">
        <v>1.0911E-4</v>
      </c>
    </row>
    <row r="188" spans="1:9" x14ac:dyDescent="0.25">
      <c r="A188" s="1" t="s">
        <v>8</v>
      </c>
      <c r="B188" s="1">
        <v>9</v>
      </c>
      <c r="D188" s="1">
        <v>4</v>
      </c>
      <c r="E188" s="1" t="s">
        <v>9</v>
      </c>
      <c r="H188" s="5">
        <v>-1.243E-2</v>
      </c>
      <c r="I188" s="5">
        <v>1.7183999999999999E-3</v>
      </c>
    </row>
    <row r="189" spans="1:9" x14ac:dyDescent="0.25">
      <c r="A189" s="1" t="s">
        <v>8</v>
      </c>
      <c r="B189" s="1">
        <v>9</v>
      </c>
      <c r="D189" s="1">
        <v>4</v>
      </c>
      <c r="E189" s="1" t="s">
        <v>10</v>
      </c>
      <c r="H189" s="5">
        <v>2.5180000000000001E-2</v>
      </c>
      <c r="I189" s="5">
        <v>-3.4810000000000002E-3</v>
      </c>
    </row>
    <row r="190" spans="1:9" x14ac:dyDescent="0.25">
      <c r="A190" s="1" t="s">
        <v>8</v>
      </c>
      <c r="B190" s="1">
        <v>9</v>
      </c>
      <c r="D190" s="1">
        <v>4</v>
      </c>
      <c r="E190" s="1" t="s">
        <v>11</v>
      </c>
      <c r="H190" s="5">
        <v>-2.0799999999999998E-3</v>
      </c>
      <c r="I190" s="5">
        <v>2.875E-4</v>
      </c>
    </row>
    <row r="191" spans="1:9" x14ac:dyDescent="0.25">
      <c r="A191" s="1" t="s">
        <v>8</v>
      </c>
      <c r="B191" s="1">
        <v>9</v>
      </c>
      <c r="D191" s="1">
        <v>3</v>
      </c>
      <c r="E191" s="1" t="s">
        <v>9</v>
      </c>
      <c r="H191" s="5">
        <v>-4.0020000000000003E-3</v>
      </c>
      <c r="I191" s="5">
        <v>5.5331E-4</v>
      </c>
    </row>
    <row r="192" spans="1:9" x14ac:dyDescent="0.25">
      <c r="A192" s="1" t="s">
        <v>8</v>
      </c>
      <c r="B192" s="1">
        <v>9</v>
      </c>
      <c r="D192" s="1">
        <v>3</v>
      </c>
      <c r="E192" s="1" t="s">
        <v>10</v>
      </c>
      <c r="H192" s="5">
        <v>7.6753000000000004E-3</v>
      </c>
      <c r="I192" s="5">
        <v>-1.0610000000000001E-3</v>
      </c>
    </row>
    <row r="193" spans="1:9" x14ac:dyDescent="0.25">
      <c r="A193" s="1" t="s">
        <v>8</v>
      </c>
      <c r="B193" s="1">
        <v>9</v>
      </c>
      <c r="D193" s="1">
        <v>3</v>
      </c>
      <c r="E193" s="1" t="s">
        <v>11</v>
      </c>
      <c r="H193" s="5">
        <v>-6.332E-4</v>
      </c>
      <c r="I193" s="5">
        <v>8.7538000000000001E-5</v>
      </c>
    </row>
    <row r="194" spans="1:9" x14ac:dyDescent="0.25">
      <c r="A194" s="1" t="s">
        <v>8</v>
      </c>
      <c r="B194" s="1">
        <v>9</v>
      </c>
      <c r="D194" s="1">
        <v>2</v>
      </c>
      <c r="E194" s="1" t="s">
        <v>9</v>
      </c>
      <c r="H194" s="5">
        <v>9.4877999999999994E-3</v>
      </c>
      <c r="I194" s="5">
        <v>-1.312E-3</v>
      </c>
    </row>
    <row r="195" spans="1:9" x14ac:dyDescent="0.25">
      <c r="A195" s="1" t="s">
        <v>8</v>
      </c>
      <c r="B195" s="1">
        <v>9</v>
      </c>
      <c r="D195" s="1">
        <v>2</v>
      </c>
      <c r="E195" s="1" t="s">
        <v>10</v>
      </c>
      <c r="H195" s="5">
        <v>-1.9439999999999999E-2</v>
      </c>
      <c r="I195" s="5">
        <v>2.6870000000000002E-3</v>
      </c>
    </row>
    <row r="196" spans="1:9" x14ac:dyDescent="0.25">
      <c r="A196" s="1" t="s">
        <v>8</v>
      </c>
      <c r="B196" s="1">
        <v>9</v>
      </c>
      <c r="D196" s="1">
        <v>2</v>
      </c>
      <c r="E196" s="1" t="s">
        <v>11</v>
      </c>
      <c r="H196" s="5">
        <v>1.6057999999999999E-3</v>
      </c>
      <c r="I196" s="5">
        <v>-2.22E-4</v>
      </c>
    </row>
    <row r="197" spans="1:9" x14ac:dyDescent="0.25">
      <c r="A197" s="1" t="s">
        <v>8</v>
      </c>
      <c r="B197" s="1">
        <v>9</v>
      </c>
      <c r="D197" s="1">
        <v>1</v>
      </c>
      <c r="E197" s="1" t="s">
        <v>9</v>
      </c>
      <c r="H197" s="5">
        <v>1.1283E-2</v>
      </c>
      <c r="I197" s="5">
        <v>-1.56E-3</v>
      </c>
    </row>
    <row r="198" spans="1:9" x14ac:dyDescent="0.25">
      <c r="A198" s="1" t="s">
        <v>8</v>
      </c>
      <c r="B198" s="1">
        <v>9</v>
      </c>
      <c r="D198" s="1">
        <v>1</v>
      </c>
      <c r="E198" s="1" t="s">
        <v>10</v>
      </c>
      <c r="H198" s="5">
        <v>-2.2620000000000001E-2</v>
      </c>
      <c r="I198" s="5">
        <v>3.1267999999999999E-3</v>
      </c>
    </row>
    <row r="199" spans="1:9" x14ac:dyDescent="0.25">
      <c r="A199" s="1" t="s">
        <v>8</v>
      </c>
      <c r="B199" s="1">
        <v>9</v>
      </c>
      <c r="D199" s="1">
        <v>1</v>
      </c>
      <c r="E199" s="1" t="s">
        <v>11</v>
      </c>
      <c r="H199" s="5">
        <v>1.8672000000000001E-3</v>
      </c>
      <c r="I199" s="5">
        <v>-2.5809999999999999E-4</v>
      </c>
    </row>
    <row r="200" spans="1:9" x14ac:dyDescent="0.25">
      <c r="A200" s="1" t="s">
        <v>8</v>
      </c>
      <c r="B200" s="1">
        <v>10</v>
      </c>
      <c r="E200" s="1" t="s">
        <v>12</v>
      </c>
      <c r="H200" s="1">
        <v>9.8900000000000002E-2</v>
      </c>
      <c r="I200" s="1">
        <v>9.8900000000000002E-2</v>
      </c>
    </row>
    <row r="201" spans="1:9" x14ac:dyDescent="0.25">
      <c r="A201" s="1" t="s">
        <v>8</v>
      </c>
      <c r="B201" s="1">
        <v>10</v>
      </c>
      <c r="E201" s="1" t="s">
        <v>13</v>
      </c>
      <c r="H201" s="1">
        <v>1.1559999999999999</v>
      </c>
      <c r="I201" s="1">
        <v>6.0000000000000001E-3</v>
      </c>
    </row>
    <row r="202" spans="1:9" x14ac:dyDescent="0.25">
      <c r="A202" s="1" t="s">
        <v>8</v>
      </c>
      <c r="B202" s="1">
        <v>10</v>
      </c>
      <c r="C202" s="1">
        <v>9.9000000000000005E-2</v>
      </c>
      <c r="D202" s="1">
        <v>6</v>
      </c>
      <c r="E202" s="1" t="s">
        <v>9</v>
      </c>
      <c r="H202" s="5">
        <v>-4.734E-2</v>
      </c>
      <c r="I202" s="5">
        <v>3.4543999999999998E-3</v>
      </c>
    </row>
    <row r="203" spans="1:9" x14ac:dyDescent="0.25">
      <c r="A203" s="1" t="s">
        <v>8</v>
      </c>
      <c r="B203" s="1">
        <v>10</v>
      </c>
      <c r="D203" s="1">
        <v>6</v>
      </c>
      <c r="E203" s="1" t="s">
        <v>10</v>
      </c>
      <c r="H203" s="5">
        <v>-7.7919999999999997E-4</v>
      </c>
      <c r="I203" s="5">
        <v>5.6855999999999999E-5</v>
      </c>
    </row>
    <row r="204" spans="1:9" x14ac:dyDescent="0.25">
      <c r="A204" s="1" t="s">
        <v>8</v>
      </c>
      <c r="B204" s="1">
        <v>10</v>
      </c>
      <c r="D204" s="1">
        <v>6</v>
      </c>
      <c r="E204" s="1" t="s">
        <v>11</v>
      </c>
      <c r="H204" s="5">
        <v>3.1280000000000001E-4</v>
      </c>
      <c r="I204" s="5">
        <v>-2.2819999999999998E-5</v>
      </c>
    </row>
    <row r="205" spans="1:9" x14ac:dyDescent="0.25">
      <c r="A205" s="1" t="s">
        <v>8</v>
      </c>
      <c r="B205" s="1">
        <v>10</v>
      </c>
      <c r="D205" s="1">
        <v>5</v>
      </c>
      <c r="E205" s="1" t="s">
        <v>9</v>
      </c>
      <c r="H205" s="5">
        <v>5.8069999999999997E-2</v>
      </c>
      <c r="I205" s="5">
        <v>-4.2370000000000003E-3</v>
      </c>
    </row>
    <row r="206" spans="1:9" x14ac:dyDescent="0.25">
      <c r="A206" s="1" t="s">
        <v>8</v>
      </c>
      <c r="B206" s="1">
        <v>10</v>
      </c>
      <c r="D206" s="1">
        <v>5</v>
      </c>
      <c r="E206" s="1" t="s">
        <v>10</v>
      </c>
      <c r="H206" s="5">
        <v>2.5108999999999999E-3</v>
      </c>
      <c r="I206" s="5">
        <v>-1.8320000000000001E-4</v>
      </c>
    </row>
    <row r="207" spans="1:9" x14ac:dyDescent="0.25">
      <c r="A207" s="1" t="s">
        <v>8</v>
      </c>
      <c r="B207" s="1">
        <v>10</v>
      </c>
      <c r="D207" s="1">
        <v>5</v>
      </c>
      <c r="E207" s="1" t="s">
        <v>11</v>
      </c>
      <c r="H207" s="5">
        <v>-5.4049999999999996E-4</v>
      </c>
      <c r="I207" s="5">
        <v>3.9440999999999997E-5</v>
      </c>
    </row>
    <row r="208" spans="1:9" x14ac:dyDescent="0.25">
      <c r="A208" s="1" t="s">
        <v>8</v>
      </c>
      <c r="B208" s="1">
        <v>10</v>
      </c>
      <c r="D208" s="1">
        <v>4</v>
      </c>
      <c r="E208" s="1" t="s">
        <v>9</v>
      </c>
      <c r="H208" s="5">
        <v>2.3838999999999999E-2</v>
      </c>
      <c r="I208" s="5">
        <v>-1.7390000000000001E-3</v>
      </c>
    </row>
    <row r="209" spans="1:9" x14ac:dyDescent="0.25">
      <c r="A209" s="1" t="s">
        <v>8</v>
      </c>
      <c r="B209" s="1">
        <v>10</v>
      </c>
      <c r="D209" s="1">
        <v>4</v>
      </c>
      <c r="E209" s="1" t="s">
        <v>10</v>
      </c>
      <c r="H209" s="5">
        <v>2.5421999999999999E-4</v>
      </c>
      <c r="I209" s="5">
        <v>-1.855E-5</v>
      </c>
    </row>
    <row r="210" spans="1:9" x14ac:dyDescent="0.25">
      <c r="A210" s="1" t="s">
        <v>8</v>
      </c>
      <c r="B210" s="1">
        <v>10</v>
      </c>
      <c r="D210" s="1">
        <v>4</v>
      </c>
      <c r="E210" s="1" t="s">
        <v>11</v>
      </c>
      <c r="H210" s="5">
        <v>-1.1909999999999999E-4</v>
      </c>
      <c r="I210" s="5">
        <v>8.6891999999999997E-6</v>
      </c>
    </row>
    <row r="211" spans="1:9" x14ac:dyDescent="0.25">
      <c r="A211" s="1" t="s">
        <v>8</v>
      </c>
      <c r="B211" s="1">
        <v>10</v>
      </c>
      <c r="D211" s="1">
        <v>3</v>
      </c>
      <c r="E211" s="1" t="s">
        <v>9</v>
      </c>
      <c r="H211" s="5">
        <v>-6.3579999999999998E-2</v>
      </c>
      <c r="I211" s="5">
        <v>4.6389999999999999E-3</v>
      </c>
    </row>
    <row r="212" spans="1:9" x14ac:dyDescent="0.25">
      <c r="A212" s="1" t="s">
        <v>8</v>
      </c>
      <c r="B212" s="1">
        <v>10</v>
      </c>
      <c r="D212" s="1">
        <v>3</v>
      </c>
      <c r="E212" s="1" t="s">
        <v>10</v>
      </c>
      <c r="H212" s="5">
        <v>-2.7920000000000002E-3</v>
      </c>
      <c r="I212" s="5">
        <v>2.0374E-4</v>
      </c>
    </row>
    <row r="213" spans="1:9" x14ac:dyDescent="0.25">
      <c r="A213" s="1" t="s">
        <v>8</v>
      </c>
      <c r="B213" s="1">
        <v>10</v>
      </c>
      <c r="D213" s="1">
        <v>3</v>
      </c>
      <c r="E213" s="1" t="s">
        <v>11</v>
      </c>
      <c r="H213" s="5">
        <v>5.9303000000000003E-4</v>
      </c>
      <c r="I213" s="5">
        <v>-4.3269999999999997E-5</v>
      </c>
    </row>
    <row r="214" spans="1:9" x14ac:dyDescent="0.25">
      <c r="A214" s="1" t="s">
        <v>8</v>
      </c>
      <c r="B214" s="1">
        <v>10</v>
      </c>
      <c r="D214" s="1">
        <v>2</v>
      </c>
      <c r="E214" s="1" t="s">
        <v>9</v>
      </c>
      <c r="H214" s="5">
        <v>-8.9709999999999998E-3</v>
      </c>
      <c r="I214" s="5">
        <v>6.5457000000000004E-4</v>
      </c>
    </row>
    <row r="215" spans="1:9" x14ac:dyDescent="0.25">
      <c r="A215" s="1" t="s">
        <v>8</v>
      </c>
      <c r="B215" s="1">
        <v>10</v>
      </c>
      <c r="D215" s="1">
        <v>2</v>
      </c>
      <c r="E215" s="1" t="s">
        <v>10</v>
      </c>
      <c r="H215" s="5">
        <v>1.7393000000000001E-4</v>
      </c>
      <c r="I215" s="5">
        <v>-1.269E-5</v>
      </c>
    </row>
    <row r="216" spans="1:9" x14ac:dyDescent="0.25">
      <c r="A216" s="1" t="s">
        <v>8</v>
      </c>
      <c r="B216" s="1">
        <v>10</v>
      </c>
      <c r="D216" s="1">
        <v>2</v>
      </c>
      <c r="E216" s="1" t="s">
        <v>11</v>
      </c>
      <c r="H216" s="5">
        <v>-3.7390000000000001E-6</v>
      </c>
      <c r="I216" s="5">
        <v>2.7280000000000001E-7</v>
      </c>
    </row>
    <row r="217" spans="1:9" x14ac:dyDescent="0.25">
      <c r="A217" s="1" t="s">
        <v>8</v>
      </c>
      <c r="B217" s="1">
        <v>10</v>
      </c>
      <c r="D217" s="1">
        <v>1</v>
      </c>
      <c r="E217" s="1" t="s">
        <v>9</v>
      </c>
      <c r="H217" s="5">
        <v>6.4769999999999994E-2</v>
      </c>
      <c r="I217" s="5">
        <v>-4.7260000000000002E-3</v>
      </c>
    </row>
    <row r="218" spans="1:9" x14ac:dyDescent="0.25">
      <c r="A218" s="1" t="s">
        <v>8</v>
      </c>
      <c r="B218" s="1">
        <v>10</v>
      </c>
      <c r="D218" s="1">
        <v>1</v>
      </c>
      <c r="E218" s="1" t="s">
        <v>10</v>
      </c>
      <c r="H218" s="5">
        <v>3.0376000000000001E-3</v>
      </c>
      <c r="I218" s="5">
        <v>-2.2159999999999999E-4</v>
      </c>
    </row>
    <row r="219" spans="1:9" x14ac:dyDescent="0.25">
      <c r="A219" s="1" t="s">
        <v>8</v>
      </c>
      <c r="B219" s="1">
        <v>10</v>
      </c>
      <c r="D219" s="1">
        <v>1</v>
      </c>
      <c r="E219" s="1" t="s">
        <v>11</v>
      </c>
      <c r="H219" s="5">
        <v>-6.2120000000000003E-4</v>
      </c>
      <c r="I219" s="5">
        <v>4.5327999999999997E-5</v>
      </c>
    </row>
    <row r="220" spans="1:9" x14ac:dyDescent="0.25">
      <c r="A220" s="1" t="s">
        <v>8</v>
      </c>
      <c r="B220" s="1">
        <v>11</v>
      </c>
      <c r="E220" s="1" t="s">
        <v>12</v>
      </c>
      <c r="H220" s="1">
        <v>9.8799999999999999E-2</v>
      </c>
      <c r="I220" s="1">
        <v>9.8799999999999999E-2</v>
      </c>
    </row>
    <row r="221" spans="1:9" x14ac:dyDescent="0.25">
      <c r="A221" s="1" t="s">
        <v>8</v>
      </c>
      <c r="B221" s="1">
        <v>11</v>
      </c>
      <c r="E221" s="1" t="s">
        <v>13</v>
      </c>
      <c r="H221" s="1">
        <v>5.0000000000000001E-3</v>
      </c>
      <c r="I221" s="1">
        <v>1.518</v>
      </c>
    </row>
    <row r="222" spans="1:9" x14ac:dyDescent="0.25">
      <c r="A222" s="1" t="s">
        <v>8</v>
      </c>
      <c r="B222" s="1">
        <v>11</v>
      </c>
      <c r="C222" s="1">
        <v>9.9000000000000005E-2</v>
      </c>
      <c r="D222" s="1">
        <v>6</v>
      </c>
      <c r="E222" s="1" t="s">
        <v>9</v>
      </c>
      <c r="H222" s="5">
        <v>-2.151E-4</v>
      </c>
      <c r="I222" s="5">
        <v>-3.8310000000000002E-3</v>
      </c>
    </row>
    <row r="223" spans="1:9" x14ac:dyDescent="0.25">
      <c r="A223" s="1" t="s">
        <v>8</v>
      </c>
      <c r="B223" s="1">
        <v>11</v>
      </c>
      <c r="D223" s="1">
        <v>6</v>
      </c>
      <c r="E223" s="1" t="s">
        <v>10</v>
      </c>
      <c r="H223" s="5">
        <v>-2.9740000000000001E-3</v>
      </c>
      <c r="I223" s="5">
        <v>-5.2970000000000003E-2</v>
      </c>
    </row>
    <row r="224" spans="1:9" x14ac:dyDescent="0.25">
      <c r="A224" s="1" t="s">
        <v>8</v>
      </c>
      <c r="B224" s="1">
        <v>11</v>
      </c>
      <c r="D224" s="1">
        <v>6</v>
      </c>
      <c r="E224" s="1" t="s">
        <v>11</v>
      </c>
      <c r="H224" s="5">
        <v>-2.4530000000000001E-6</v>
      </c>
      <c r="I224" s="5">
        <v>-4.3699999999999998E-5</v>
      </c>
    </row>
    <row r="225" spans="1:9" x14ac:dyDescent="0.25">
      <c r="A225" s="1" t="s">
        <v>8</v>
      </c>
      <c r="B225" s="1">
        <v>11</v>
      </c>
      <c r="D225" s="1">
        <v>5</v>
      </c>
      <c r="E225" s="1" t="s">
        <v>9</v>
      </c>
      <c r="H225" s="5">
        <v>2.6729999999999999E-4</v>
      </c>
      <c r="I225" s="5">
        <v>4.7612000000000002E-3</v>
      </c>
    </row>
    <row r="226" spans="1:9" x14ac:dyDescent="0.25">
      <c r="A226" s="1" t="s">
        <v>8</v>
      </c>
      <c r="B226" s="1">
        <v>11</v>
      </c>
      <c r="D226" s="1">
        <v>5</v>
      </c>
      <c r="E226" s="1" t="s">
        <v>10</v>
      </c>
      <c r="H226" s="5">
        <v>3.9747999999999997E-3</v>
      </c>
      <c r="I226" s="5">
        <v>7.0800000000000002E-2</v>
      </c>
    </row>
    <row r="227" spans="1:9" x14ac:dyDescent="0.25">
      <c r="A227" s="1" t="s">
        <v>8</v>
      </c>
      <c r="B227" s="1">
        <v>11</v>
      </c>
      <c r="D227" s="1">
        <v>5</v>
      </c>
      <c r="E227" s="1" t="s">
        <v>11</v>
      </c>
      <c r="H227" s="5">
        <v>3.1352000000000001E-6</v>
      </c>
      <c r="I227" s="5">
        <v>5.5844000000000003E-5</v>
      </c>
    </row>
    <row r="228" spans="1:9" x14ac:dyDescent="0.25">
      <c r="A228" s="1" t="s">
        <v>8</v>
      </c>
      <c r="B228" s="1">
        <v>11</v>
      </c>
      <c r="D228" s="1">
        <v>4</v>
      </c>
      <c r="E228" s="1" t="s">
        <v>9</v>
      </c>
      <c r="H228" s="5">
        <v>1.0479E-4</v>
      </c>
      <c r="I228" s="5">
        <v>1.8665999999999999E-3</v>
      </c>
    </row>
    <row r="229" spans="1:9" x14ac:dyDescent="0.25">
      <c r="A229" s="1" t="s">
        <v>8</v>
      </c>
      <c r="B229" s="1">
        <v>11</v>
      </c>
      <c r="D229" s="1">
        <v>4</v>
      </c>
      <c r="E229" s="1" t="s">
        <v>10</v>
      </c>
      <c r="H229" s="5">
        <v>1.1812999999999999E-3</v>
      </c>
      <c r="I229" s="5">
        <v>2.1042999999999999E-2</v>
      </c>
    </row>
    <row r="230" spans="1:9" x14ac:dyDescent="0.25">
      <c r="A230" s="1" t="s">
        <v>8</v>
      </c>
      <c r="B230" s="1">
        <v>11</v>
      </c>
      <c r="D230" s="1">
        <v>4</v>
      </c>
      <c r="E230" s="1" t="s">
        <v>11</v>
      </c>
      <c r="H230" s="5">
        <v>6.9386999999999995E-7</v>
      </c>
      <c r="I230" s="5">
        <v>1.2359E-5</v>
      </c>
    </row>
    <row r="231" spans="1:9" x14ac:dyDescent="0.25">
      <c r="A231" s="1" t="s">
        <v>8</v>
      </c>
      <c r="B231" s="1">
        <v>11</v>
      </c>
      <c r="D231" s="1">
        <v>3</v>
      </c>
      <c r="E231" s="1" t="s">
        <v>9</v>
      </c>
      <c r="H231" s="5">
        <v>-2.9280000000000002E-4</v>
      </c>
      <c r="I231" s="5">
        <v>-5.215E-3</v>
      </c>
    </row>
    <row r="232" spans="1:9" x14ac:dyDescent="0.25">
      <c r="A232" s="1" t="s">
        <v>8</v>
      </c>
      <c r="B232" s="1">
        <v>11</v>
      </c>
      <c r="D232" s="1">
        <v>3</v>
      </c>
      <c r="E232" s="1" t="s">
        <v>10</v>
      </c>
      <c r="H232" s="5">
        <v>-4.3239999999999997E-3</v>
      </c>
      <c r="I232" s="5">
        <v>-7.7030000000000001E-2</v>
      </c>
    </row>
    <row r="233" spans="1:9" x14ac:dyDescent="0.25">
      <c r="A233" s="1" t="s">
        <v>8</v>
      </c>
      <c r="B233" s="1">
        <v>11</v>
      </c>
      <c r="D233" s="1">
        <v>3</v>
      </c>
      <c r="E233" s="1" t="s">
        <v>11</v>
      </c>
      <c r="H233" s="5">
        <v>-3.4120000000000001E-6</v>
      </c>
      <c r="I233" s="5">
        <v>-6.0770000000000003E-5</v>
      </c>
    </row>
    <row r="234" spans="1:9" x14ac:dyDescent="0.25">
      <c r="A234" s="1" t="s">
        <v>8</v>
      </c>
      <c r="B234" s="1">
        <v>11</v>
      </c>
      <c r="D234" s="1">
        <v>2</v>
      </c>
      <c r="E234" s="1" t="s">
        <v>9</v>
      </c>
      <c r="H234" s="5">
        <v>-3.574E-5</v>
      </c>
      <c r="I234" s="5">
        <v>-6.3659999999999997E-4</v>
      </c>
    </row>
    <row r="235" spans="1:9" x14ac:dyDescent="0.25">
      <c r="A235" s="1" t="s">
        <v>8</v>
      </c>
      <c r="B235" s="1">
        <v>11</v>
      </c>
      <c r="D235" s="1">
        <v>2</v>
      </c>
      <c r="E235" s="1" t="s">
        <v>10</v>
      </c>
      <c r="H235" s="5">
        <v>-1.392E-4</v>
      </c>
      <c r="I235" s="5">
        <v>-2.4789999999999999E-3</v>
      </c>
    </row>
    <row r="236" spans="1:9" x14ac:dyDescent="0.25">
      <c r="A236" s="1" t="s">
        <v>8</v>
      </c>
      <c r="B236" s="1">
        <v>11</v>
      </c>
      <c r="D236" s="1">
        <v>2</v>
      </c>
      <c r="E236" s="1" t="s">
        <v>11</v>
      </c>
      <c r="H236" s="5">
        <v>2.8094000000000003E-7</v>
      </c>
      <c r="I236" s="5">
        <v>5.0041000000000001E-6</v>
      </c>
    </row>
    <row r="237" spans="1:9" x14ac:dyDescent="0.25">
      <c r="A237" s="1" t="s">
        <v>8</v>
      </c>
      <c r="B237" s="1">
        <v>11</v>
      </c>
      <c r="D237" s="1">
        <v>1</v>
      </c>
      <c r="E237" s="1" t="s">
        <v>9</v>
      </c>
      <c r="H237" s="5">
        <v>2.9914999999999998E-4</v>
      </c>
      <c r="I237" s="5">
        <v>5.3286000000000002E-3</v>
      </c>
    </row>
    <row r="238" spans="1:9" x14ac:dyDescent="0.25">
      <c r="A238" s="1" t="s">
        <v>8</v>
      </c>
      <c r="B238" s="1">
        <v>11</v>
      </c>
      <c r="D238" s="1">
        <v>1</v>
      </c>
      <c r="E238" s="1" t="s">
        <v>10</v>
      </c>
      <c r="H238" s="5">
        <v>4.4171999999999996E-3</v>
      </c>
      <c r="I238" s="5">
        <v>7.8681000000000001E-2</v>
      </c>
    </row>
    <row r="239" spans="1:9" x14ac:dyDescent="0.25">
      <c r="A239" s="1" t="s">
        <v>8</v>
      </c>
      <c r="B239" s="1">
        <v>11</v>
      </c>
      <c r="D239" s="1">
        <v>1</v>
      </c>
      <c r="E239" s="1" t="s">
        <v>11</v>
      </c>
      <c r="H239" s="5">
        <v>3.5367E-6</v>
      </c>
      <c r="I239" s="5">
        <v>6.2996000000000005E-5</v>
      </c>
    </row>
    <row r="240" spans="1:9" x14ac:dyDescent="0.25">
      <c r="A240" s="1" t="s">
        <v>8</v>
      </c>
      <c r="B240" s="1">
        <v>12</v>
      </c>
      <c r="E240" s="1" t="s">
        <v>12</v>
      </c>
      <c r="H240" s="1">
        <v>8.9200000000000002E-2</v>
      </c>
      <c r="I240" s="1">
        <v>8.9200000000000002E-2</v>
      </c>
    </row>
    <row r="241" spans="1:9" x14ac:dyDescent="0.25">
      <c r="A241" s="1" t="s">
        <v>8</v>
      </c>
      <c r="B241" s="1">
        <v>12</v>
      </c>
      <c r="E241" s="1" t="s">
        <v>13</v>
      </c>
      <c r="H241" s="1">
        <v>5.0000000000000001E-3</v>
      </c>
      <c r="I241" s="1">
        <v>0</v>
      </c>
    </row>
    <row r="242" spans="1:9" x14ac:dyDescent="0.25">
      <c r="A242" s="1" t="s">
        <v>8</v>
      </c>
      <c r="B242" s="1">
        <v>12</v>
      </c>
      <c r="C242" s="1">
        <v>8.8999999999999996E-2</v>
      </c>
      <c r="D242" s="1">
        <v>6</v>
      </c>
      <c r="E242" s="1" t="s">
        <v>9</v>
      </c>
      <c r="H242" s="5">
        <v>-1.9550000000000001E-3</v>
      </c>
      <c r="I242" s="5">
        <v>3.1419E-4</v>
      </c>
    </row>
    <row r="243" spans="1:9" x14ac:dyDescent="0.25">
      <c r="A243" s="1" t="s">
        <v>8</v>
      </c>
      <c r="B243" s="1">
        <v>12</v>
      </c>
      <c r="D243" s="1">
        <v>6</v>
      </c>
      <c r="E243" s="1" t="s">
        <v>10</v>
      </c>
      <c r="H243" s="5">
        <v>4.0731999999999999E-3</v>
      </c>
      <c r="I243" s="5">
        <v>-6.5470000000000003E-4</v>
      </c>
    </row>
    <row r="244" spans="1:9" x14ac:dyDescent="0.25">
      <c r="A244" s="1" t="s">
        <v>8</v>
      </c>
      <c r="B244" s="1">
        <v>12</v>
      </c>
      <c r="D244" s="1">
        <v>6</v>
      </c>
      <c r="E244" s="1" t="s">
        <v>11</v>
      </c>
      <c r="H244" s="5">
        <v>-3.3700000000000001E-4</v>
      </c>
      <c r="I244" s="5">
        <v>5.4172000000000002E-5</v>
      </c>
    </row>
    <row r="245" spans="1:9" x14ac:dyDescent="0.25">
      <c r="A245" s="1" t="s">
        <v>8</v>
      </c>
      <c r="B245" s="1">
        <v>12</v>
      </c>
      <c r="D245" s="1">
        <v>5</v>
      </c>
      <c r="E245" s="1" t="s">
        <v>9</v>
      </c>
      <c r="H245" s="5">
        <v>2.5544999999999999E-3</v>
      </c>
      <c r="I245" s="5">
        <v>-4.1060000000000001E-4</v>
      </c>
    </row>
    <row r="246" spans="1:9" x14ac:dyDescent="0.25">
      <c r="A246" s="1" t="s">
        <v>8</v>
      </c>
      <c r="B246" s="1">
        <v>12</v>
      </c>
      <c r="D246" s="1">
        <v>5</v>
      </c>
      <c r="E246" s="1" t="s">
        <v>10</v>
      </c>
      <c r="H246" s="5">
        <v>-5.463E-3</v>
      </c>
      <c r="I246" s="5">
        <v>8.7807E-4</v>
      </c>
    </row>
    <row r="247" spans="1:9" x14ac:dyDescent="0.25">
      <c r="A247" s="1" t="s">
        <v>8</v>
      </c>
      <c r="B247" s="1">
        <v>12</v>
      </c>
      <c r="D247" s="1">
        <v>5</v>
      </c>
      <c r="E247" s="1" t="s">
        <v>11</v>
      </c>
      <c r="H247" s="5">
        <v>4.5215000000000001E-4</v>
      </c>
      <c r="I247" s="5">
        <v>-7.2680000000000002E-5</v>
      </c>
    </row>
    <row r="248" spans="1:9" x14ac:dyDescent="0.25">
      <c r="A248" s="1" t="s">
        <v>8</v>
      </c>
      <c r="B248" s="1">
        <v>12</v>
      </c>
      <c r="D248" s="1">
        <v>4</v>
      </c>
      <c r="E248" s="1" t="s">
        <v>9</v>
      </c>
      <c r="H248" s="5">
        <v>8.7898999999999996E-4</v>
      </c>
      <c r="I248" s="5">
        <v>-1.4129999999999999E-4</v>
      </c>
    </row>
    <row r="249" spans="1:9" x14ac:dyDescent="0.25">
      <c r="A249" s="1" t="s">
        <v>8</v>
      </c>
      <c r="B249" s="1">
        <v>12</v>
      </c>
      <c r="D249" s="1">
        <v>4</v>
      </c>
      <c r="E249" s="1" t="s">
        <v>10</v>
      </c>
      <c r="H249" s="5">
        <v>-1.7780000000000001E-3</v>
      </c>
      <c r="I249" s="5">
        <v>2.8581E-4</v>
      </c>
    </row>
    <row r="250" spans="1:9" x14ac:dyDescent="0.25">
      <c r="A250" s="1" t="s">
        <v>8</v>
      </c>
      <c r="B250" s="1">
        <v>12</v>
      </c>
      <c r="D250" s="1">
        <v>4</v>
      </c>
      <c r="E250" s="1" t="s">
        <v>11</v>
      </c>
      <c r="H250" s="5">
        <v>1.4690999999999999E-4</v>
      </c>
      <c r="I250" s="5">
        <v>-2.3609999999999999E-5</v>
      </c>
    </row>
    <row r="251" spans="1:9" x14ac:dyDescent="0.25">
      <c r="A251" s="1" t="s">
        <v>8</v>
      </c>
      <c r="B251" s="1">
        <v>12</v>
      </c>
      <c r="D251" s="1">
        <v>3</v>
      </c>
      <c r="E251" s="1" t="s">
        <v>9</v>
      </c>
      <c r="H251" s="5">
        <v>-2.797E-3</v>
      </c>
      <c r="I251" s="5">
        <v>4.4965000000000001E-4</v>
      </c>
    </row>
    <row r="252" spans="1:9" x14ac:dyDescent="0.25">
      <c r="A252" s="1" t="s">
        <v>8</v>
      </c>
      <c r="B252" s="1">
        <v>12</v>
      </c>
      <c r="D252" s="1">
        <v>3</v>
      </c>
      <c r="E252" s="1" t="s">
        <v>10</v>
      </c>
      <c r="H252" s="5">
        <v>5.9347000000000002E-3</v>
      </c>
      <c r="I252" s="5">
        <v>-9.5399999999999999E-4</v>
      </c>
    </row>
    <row r="253" spans="1:9" x14ac:dyDescent="0.25">
      <c r="A253" s="1" t="s">
        <v>8</v>
      </c>
      <c r="B253" s="1">
        <v>12</v>
      </c>
      <c r="D253" s="1">
        <v>3</v>
      </c>
      <c r="E253" s="1" t="s">
        <v>11</v>
      </c>
      <c r="H253" s="5">
        <v>-4.9109999999999996E-4</v>
      </c>
      <c r="I253" s="5">
        <v>7.8943999999999995E-5</v>
      </c>
    </row>
    <row r="254" spans="1:9" x14ac:dyDescent="0.25">
      <c r="A254" s="1" t="s">
        <v>8</v>
      </c>
      <c r="B254" s="1">
        <v>12</v>
      </c>
      <c r="D254" s="1">
        <v>2</v>
      </c>
      <c r="E254" s="1" t="s">
        <v>9</v>
      </c>
      <c r="H254" s="5">
        <v>-2.241E-4</v>
      </c>
      <c r="I254" s="5">
        <v>3.6031000000000001E-5</v>
      </c>
    </row>
    <row r="255" spans="1:9" x14ac:dyDescent="0.25">
      <c r="A255" s="1" t="s">
        <v>8</v>
      </c>
      <c r="B255" s="1">
        <v>12</v>
      </c>
      <c r="D255" s="1">
        <v>2</v>
      </c>
      <c r="E255" s="1" t="s">
        <v>10</v>
      </c>
      <c r="H255" s="5">
        <v>3.9403000000000002E-4</v>
      </c>
      <c r="I255" s="5">
        <v>-6.334E-5</v>
      </c>
    </row>
    <row r="256" spans="1:9" x14ac:dyDescent="0.25">
      <c r="A256" s="1" t="s">
        <v>8</v>
      </c>
      <c r="B256" s="1">
        <v>12</v>
      </c>
      <c r="D256" s="1">
        <v>2</v>
      </c>
      <c r="E256" s="1" t="s">
        <v>11</v>
      </c>
      <c r="H256" s="5">
        <v>-3.2310000000000001E-5</v>
      </c>
      <c r="I256" s="5">
        <v>5.1934000000000001E-6</v>
      </c>
    </row>
    <row r="257" spans="1:9" x14ac:dyDescent="0.25">
      <c r="A257" s="1" t="s">
        <v>8</v>
      </c>
      <c r="B257" s="1">
        <v>12</v>
      </c>
      <c r="D257" s="1">
        <v>1</v>
      </c>
      <c r="E257" s="1" t="s">
        <v>9</v>
      </c>
      <c r="H257" s="5">
        <v>2.8655999999999998E-3</v>
      </c>
      <c r="I257" s="5">
        <v>-4.6059999999999997E-4</v>
      </c>
    </row>
    <row r="258" spans="1:9" x14ac:dyDescent="0.25">
      <c r="A258" s="1" t="s">
        <v>8</v>
      </c>
      <c r="B258" s="1">
        <v>12</v>
      </c>
      <c r="D258" s="1">
        <v>1</v>
      </c>
      <c r="E258" s="1" t="s">
        <v>10</v>
      </c>
      <c r="H258" s="5">
        <v>-6.0480000000000004E-3</v>
      </c>
      <c r="I258" s="5">
        <v>9.7225000000000002E-4</v>
      </c>
    </row>
    <row r="259" spans="1:9" x14ac:dyDescent="0.25">
      <c r="A259" s="1" t="s">
        <v>8</v>
      </c>
      <c r="B259" s="1">
        <v>12</v>
      </c>
      <c r="D259" s="1">
        <v>1</v>
      </c>
      <c r="E259" s="1" t="s">
        <v>11</v>
      </c>
      <c r="H259" s="5">
        <v>5.0044E-4</v>
      </c>
      <c r="I259" s="5">
        <v>-8.0439999999999996E-5</v>
      </c>
    </row>
    <row r="260" spans="1:9" x14ac:dyDescent="0.25">
      <c r="A260" s="1" t="s">
        <v>8</v>
      </c>
      <c r="B260" s="1">
        <v>13</v>
      </c>
      <c r="E260" s="1" t="s">
        <v>12</v>
      </c>
      <c r="H260" s="1">
        <v>7.3999999999999996E-2</v>
      </c>
      <c r="I260" s="1">
        <v>7.3999999999999996E-2</v>
      </c>
    </row>
    <row r="261" spans="1:9" x14ac:dyDescent="0.25">
      <c r="A261" s="1" t="s">
        <v>8</v>
      </c>
      <c r="B261" s="1">
        <v>13</v>
      </c>
      <c r="E261" s="1" t="s">
        <v>13</v>
      </c>
      <c r="H261" s="1">
        <v>0.44500000000000001</v>
      </c>
      <c r="I261" s="1">
        <v>0</v>
      </c>
    </row>
    <row r="262" spans="1:9" x14ac:dyDescent="0.25">
      <c r="A262" s="1" t="s">
        <v>8</v>
      </c>
      <c r="B262" s="1">
        <v>13</v>
      </c>
      <c r="C262" s="1">
        <v>7.3999999999999996E-2</v>
      </c>
      <c r="D262" s="1">
        <v>6</v>
      </c>
      <c r="E262" s="1" t="s">
        <v>9</v>
      </c>
      <c r="H262" s="5">
        <v>1.2054E-2</v>
      </c>
      <c r="I262" s="5">
        <v>-1.2500000000000001E-5</v>
      </c>
    </row>
    <row r="263" spans="1:9" x14ac:dyDescent="0.25">
      <c r="A263" s="1" t="s">
        <v>8</v>
      </c>
      <c r="B263" s="1">
        <v>13</v>
      </c>
      <c r="D263" s="1">
        <v>6</v>
      </c>
      <c r="E263" s="1" t="s">
        <v>10</v>
      </c>
      <c r="H263" s="5">
        <v>4.6474999999999999E-4</v>
      </c>
      <c r="I263" s="5">
        <v>-4.8210000000000001E-7</v>
      </c>
    </row>
    <row r="264" spans="1:9" x14ac:dyDescent="0.25">
      <c r="A264" s="1" t="s">
        <v>8</v>
      </c>
      <c r="B264" s="1">
        <v>13</v>
      </c>
      <c r="D264" s="1">
        <v>6</v>
      </c>
      <c r="E264" s="1" t="s">
        <v>11</v>
      </c>
      <c r="H264" s="5">
        <v>-3.9490000000000003E-5</v>
      </c>
      <c r="I264" s="5">
        <v>4.0957000000000001E-8</v>
      </c>
    </row>
    <row r="265" spans="1:9" x14ac:dyDescent="0.25">
      <c r="A265" s="1" t="s">
        <v>8</v>
      </c>
      <c r="B265" s="1">
        <v>13</v>
      </c>
      <c r="D265" s="1">
        <v>5</v>
      </c>
      <c r="E265" s="1" t="s">
        <v>9</v>
      </c>
      <c r="H265" s="5">
        <v>-2.4879999999999999E-2</v>
      </c>
      <c r="I265" s="5">
        <v>2.5809E-5</v>
      </c>
    </row>
    <row r="266" spans="1:9" x14ac:dyDescent="0.25">
      <c r="A266" s="1" t="s">
        <v>8</v>
      </c>
      <c r="B266" s="1">
        <v>13</v>
      </c>
      <c r="D266" s="1">
        <v>5</v>
      </c>
      <c r="E266" s="1" t="s">
        <v>10</v>
      </c>
      <c r="H266" s="5">
        <v>-1.5820000000000001E-3</v>
      </c>
      <c r="I266" s="5">
        <v>1.6405E-6</v>
      </c>
    </row>
    <row r="267" spans="1:9" x14ac:dyDescent="0.25">
      <c r="A267" s="1" t="s">
        <v>8</v>
      </c>
      <c r="B267" s="1">
        <v>13</v>
      </c>
      <c r="D267" s="1">
        <v>5</v>
      </c>
      <c r="E267" s="1" t="s">
        <v>11</v>
      </c>
      <c r="H267" s="5">
        <v>1.3348E-4</v>
      </c>
      <c r="I267" s="5">
        <v>-1.385E-7</v>
      </c>
    </row>
    <row r="268" spans="1:9" x14ac:dyDescent="0.25">
      <c r="A268" s="1" t="s">
        <v>8</v>
      </c>
      <c r="B268" s="1">
        <v>13</v>
      </c>
      <c r="D268" s="1">
        <v>4</v>
      </c>
      <c r="E268" s="1" t="s">
        <v>9</v>
      </c>
      <c r="H268" s="5">
        <v>1.9321000000000001E-2</v>
      </c>
      <c r="I268" s="5">
        <v>-2.0040000000000001E-5</v>
      </c>
    </row>
    <row r="269" spans="1:9" x14ac:dyDescent="0.25">
      <c r="A269" s="1" t="s">
        <v>8</v>
      </c>
      <c r="B269" s="1">
        <v>13</v>
      </c>
      <c r="D269" s="1">
        <v>4</v>
      </c>
      <c r="E269" s="1" t="s">
        <v>10</v>
      </c>
      <c r="H269" s="5">
        <v>1.524E-3</v>
      </c>
      <c r="I269" s="5">
        <v>-1.581E-6</v>
      </c>
    </row>
    <row r="270" spans="1:9" x14ac:dyDescent="0.25">
      <c r="A270" s="1" t="s">
        <v>8</v>
      </c>
      <c r="B270" s="1">
        <v>13</v>
      </c>
      <c r="D270" s="1">
        <v>4</v>
      </c>
      <c r="E270" s="1" t="s">
        <v>11</v>
      </c>
      <c r="H270" s="5">
        <v>-1.284E-4</v>
      </c>
      <c r="I270" s="5">
        <v>1.3323000000000001E-7</v>
      </c>
    </row>
    <row r="271" spans="1:9" x14ac:dyDescent="0.25">
      <c r="A271" s="1" t="s">
        <v>8</v>
      </c>
      <c r="B271" s="1">
        <v>13</v>
      </c>
      <c r="D271" s="1">
        <v>3</v>
      </c>
      <c r="E271" s="1" t="s">
        <v>9</v>
      </c>
      <c r="H271" s="5">
        <v>4.2259000000000003E-3</v>
      </c>
      <c r="I271" s="5">
        <v>-4.3830000000000002E-6</v>
      </c>
    </row>
    <row r="272" spans="1:9" x14ac:dyDescent="0.25">
      <c r="A272" s="1" t="s">
        <v>8</v>
      </c>
      <c r="B272" s="1">
        <v>13</v>
      </c>
      <c r="D272" s="1">
        <v>3</v>
      </c>
      <c r="E272" s="1" t="s">
        <v>10</v>
      </c>
      <c r="H272" s="5">
        <v>6.8027000000000001E-6</v>
      </c>
      <c r="I272" s="5">
        <v>-7.0559999999999996E-9</v>
      </c>
    </row>
    <row r="273" spans="1:9" x14ac:dyDescent="0.25">
      <c r="A273" s="1" t="s">
        <v>8</v>
      </c>
      <c r="B273" s="1">
        <v>13</v>
      </c>
      <c r="D273" s="1">
        <v>3</v>
      </c>
      <c r="E273" s="1" t="s">
        <v>11</v>
      </c>
      <c r="H273" s="5">
        <v>-6.5290000000000003E-7</v>
      </c>
      <c r="I273" s="5">
        <v>6.7715999999999997E-10</v>
      </c>
    </row>
    <row r="274" spans="1:9" x14ac:dyDescent="0.25">
      <c r="A274" s="1" t="s">
        <v>8</v>
      </c>
      <c r="B274" s="1">
        <v>13</v>
      </c>
      <c r="D274" s="1">
        <v>2</v>
      </c>
      <c r="E274" s="1" t="s">
        <v>9</v>
      </c>
      <c r="H274" s="5">
        <v>-2.4809999999999999E-2</v>
      </c>
      <c r="I274" s="5">
        <v>2.5731000000000001E-5</v>
      </c>
    </row>
    <row r="275" spans="1:9" x14ac:dyDescent="0.25">
      <c r="A275" s="1" t="s">
        <v>8</v>
      </c>
      <c r="B275" s="1">
        <v>13</v>
      </c>
      <c r="D275" s="1">
        <v>2</v>
      </c>
      <c r="E275" s="1" t="s">
        <v>10</v>
      </c>
      <c r="H275" s="5">
        <v>-1.676E-3</v>
      </c>
      <c r="I275" s="5">
        <v>1.7389E-6</v>
      </c>
    </row>
    <row r="276" spans="1:9" x14ac:dyDescent="0.25">
      <c r="A276" s="1" t="s">
        <v>8</v>
      </c>
      <c r="B276" s="1">
        <v>13</v>
      </c>
      <c r="D276" s="1">
        <v>2</v>
      </c>
      <c r="E276" s="1" t="s">
        <v>11</v>
      </c>
      <c r="H276" s="5">
        <v>1.4124999999999999E-4</v>
      </c>
      <c r="I276" s="5">
        <v>-1.4649999999999999E-7</v>
      </c>
    </row>
    <row r="277" spans="1:9" x14ac:dyDescent="0.25">
      <c r="A277" s="1" t="s">
        <v>8</v>
      </c>
      <c r="B277" s="1">
        <v>13</v>
      </c>
      <c r="D277" s="1">
        <v>1</v>
      </c>
      <c r="E277" s="1" t="s">
        <v>9</v>
      </c>
      <c r="H277" s="5">
        <v>2.3040000000000001E-2</v>
      </c>
      <c r="I277" s="5">
        <v>-2.3900000000000002E-5</v>
      </c>
    </row>
    <row r="278" spans="1:9" x14ac:dyDescent="0.25">
      <c r="A278" s="1" t="s">
        <v>8</v>
      </c>
      <c r="B278" s="1">
        <v>13</v>
      </c>
      <c r="D278" s="1">
        <v>1</v>
      </c>
      <c r="E278" s="1" t="s">
        <v>10</v>
      </c>
      <c r="H278" s="5">
        <v>1.8569000000000001E-3</v>
      </c>
      <c r="I278" s="5">
        <v>-1.9259999999999999E-6</v>
      </c>
    </row>
    <row r="279" spans="1:9" x14ac:dyDescent="0.25">
      <c r="A279" s="1" t="s">
        <v>8</v>
      </c>
      <c r="B279" s="1">
        <v>13</v>
      </c>
      <c r="D279" s="1">
        <v>1</v>
      </c>
      <c r="E279" s="1" t="s">
        <v>11</v>
      </c>
      <c r="H279" s="5">
        <v>-1.5640000000000001E-4</v>
      </c>
      <c r="I279" s="5">
        <v>1.6227000000000001E-7</v>
      </c>
    </row>
    <row r="280" spans="1:9" x14ac:dyDescent="0.25">
      <c r="A280" s="1" t="s">
        <v>8</v>
      </c>
      <c r="B280" s="1">
        <v>14</v>
      </c>
      <c r="E280" s="1" t="s">
        <v>12</v>
      </c>
      <c r="H280" s="1">
        <v>7.1099999999999997E-2</v>
      </c>
      <c r="I280" s="1">
        <v>7.1099999999999997E-2</v>
      </c>
    </row>
    <row r="281" spans="1:9" x14ac:dyDescent="0.25">
      <c r="A281" s="1" t="s">
        <v>8</v>
      </c>
      <c r="B281" s="1">
        <v>14</v>
      </c>
      <c r="E281" s="1" t="s">
        <v>13</v>
      </c>
      <c r="H281" s="1">
        <v>0</v>
      </c>
      <c r="I281" s="1">
        <v>0.59799999999999998</v>
      </c>
    </row>
    <row r="282" spans="1:9" x14ac:dyDescent="0.25">
      <c r="A282" s="1" t="s">
        <v>8</v>
      </c>
      <c r="B282" s="1">
        <v>14</v>
      </c>
      <c r="C282" s="1">
        <v>7.0999999999999994E-2</v>
      </c>
      <c r="D282" s="1">
        <v>6</v>
      </c>
      <c r="E282" s="1" t="s">
        <v>9</v>
      </c>
      <c r="H282" s="5">
        <v>6.3998000000000002E-8</v>
      </c>
      <c r="I282" s="5">
        <v>6.5204999999999997E-5</v>
      </c>
    </row>
    <row r="283" spans="1:9" x14ac:dyDescent="0.25">
      <c r="A283" s="1" t="s">
        <v>8</v>
      </c>
      <c r="B283" s="1">
        <v>14</v>
      </c>
      <c r="D283" s="1">
        <v>6</v>
      </c>
      <c r="E283" s="1" t="s">
        <v>10</v>
      </c>
      <c r="H283" s="5">
        <v>1.2170999999999999E-5</v>
      </c>
      <c r="I283" s="5">
        <v>1.2401000000000001E-2</v>
      </c>
    </row>
    <row r="284" spans="1:9" x14ac:dyDescent="0.25">
      <c r="A284" s="1" t="s">
        <v>8</v>
      </c>
      <c r="B284" s="1">
        <v>14</v>
      </c>
      <c r="D284" s="1">
        <v>6</v>
      </c>
      <c r="E284" s="1" t="s">
        <v>11</v>
      </c>
      <c r="H284" s="5">
        <v>9.4393999999999995E-9</v>
      </c>
      <c r="I284" s="5">
        <v>9.6173000000000002E-6</v>
      </c>
    </row>
    <row r="285" spans="1:9" x14ac:dyDescent="0.25">
      <c r="A285" s="1" t="s">
        <v>8</v>
      </c>
      <c r="B285" s="1">
        <v>14</v>
      </c>
      <c r="D285" s="1">
        <v>5</v>
      </c>
      <c r="E285" s="1" t="s">
        <v>9</v>
      </c>
      <c r="H285" s="5">
        <v>-1.4819999999999999E-7</v>
      </c>
      <c r="I285" s="5">
        <v>-1.5090000000000001E-4</v>
      </c>
    </row>
    <row r="286" spans="1:9" x14ac:dyDescent="0.25">
      <c r="A286" s="1" t="s">
        <v>8</v>
      </c>
      <c r="B286" s="1">
        <v>14</v>
      </c>
      <c r="D286" s="1">
        <v>5</v>
      </c>
      <c r="E286" s="1" t="s">
        <v>10</v>
      </c>
      <c r="H286" s="5">
        <v>-2.654E-5</v>
      </c>
      <c r="I286" s="5">
        <v>-2.7040000000000002E-2</v>
      </c>
    </row>
    <row r="287" spans="1:9" x14ac:dyDescent="0.25">
      <c r="A287" s="1" t="s">
        <v>8</v>
      </c>
      <c r="B287" s="1">
        <v>14</v>
      </c>
      <c r="D287" s="1">
        <v>5</v>
      </c>
      <c r="E287" s="1" t="s">
        <v>11</v>
      </c>
      <c r="H287" s="5">
        <v>-2.288E-8</v>
      </c>
      <c r="I287" s="5">
        <v>-2.3309999999999999E-5</v>
      </c>
    </row>
    <row r="288" spans="1:9" x14ac:dyDescent="0.25">
      <c r="A288" s="1" t="s">
        <v>8</v>
      </c>
      <c r="B288" s="1">
        <v>14</v>
      </c>
      <c r="D288" s="1">
        <v>4</v>
      </c>
      <c r="E288" s="1" t="s">
        <v>9</v>
      </c>
      <c r="H288" s="5">
        <v>1.3407000000000001E-7</v>
      </c>
      <c r="I288" s="5">
        <v>1.3660000000000001E-4</v>
      </c>
    </row>
    <row r="289" spans="1:9" x14ac:dyDescent="0.25">
      <c r="A289" s="1" t="s">
        <v>8</v>
      </c>
      <c r="B289" s="1">
        <v>14</v>
      </c>
      <c r="D289" s="1">
        <v>4</v>
      </c>
      <c r="E289" s="1" t="s">
        <v>10</v>
      </c>
      <c r="H289" s="5">
        <v>2.2279000000000001E-5</v>
      </c>
      <c r="I289" s="5">
        <v>2.2699E-2</v>
      </c>
    </row>
    <row r="290" spans="1:9" x14ac:dyDescent="0.25">
      <c r="A290" s="1" t="s">
        <v>8</v>
      </c>
      <c r="B290" s="1">
        <v>14</v>
      </c>
      <c r="D290" s="1">
        <v>4</v>
      </c>
      <c r="E290" s="1" t="s">
        <v>11</v>
      </c>
      <c r="H290" s="5">
        <v>2.1524000000000001E-8</v>
      </c>
      <c r="I290" s="5">
        <v>2.1929999999999998E-5</v>
      </c>
    </row>
    <row r="291" spans="1:9" x14ac:dyDescent="0.25">
      <c r="A291" s="1" t="s">
        <v>8</v>
      </c>
      <c r="B291" s="1">
        <v>14</v>
      </c>
      <c r="D291" s="1">
        <v>3</v>
      </c>
      <c r="E291" s="1" t="s">
        <v>9</v>
      </c>
      <c r="H291" s="5">
        <v>2.9087000000000001E-9</v>
      </c>
      <c r="I291" s="5">
        <v>2.9635000000000001E-6</v>
      </c>
    </row>
    <row r="292" spans="1:9" x14ac:dyDescent="0.25">
      <c r="A292" s="1" t="s">
        <v>8</v>
      </c>
      <c r="B292" s="1">
        <v>14</v>
      </c>
      <c r="D292" s="1">
        <v>3</v>
      </c>
      <c r="E292" s="1" t="s">
        <v>10</v>
      </c>
      <c r="H292" s="5">
        <v>2.5637000000000001E-6</v>
      </c>
      <c r="I292" s="5">
        <v>2.6120000000000002E-3</v>
      </c>
    </row>
    <row r="293" spans="1:9" x14ac:dyDescent="0.25">
      <c r="A293" s="1" t="s">
        <v>8</v>
      </c>
      <c r="B293" s="1">
        <v>14</v>
      </c>
      <c r="D293" s="1">
        <v>3</v>
      </c>
      <c r="E293" s="1" t="s">
        <v>11</v>
      </c>
      <c r="H293" s="5">
        <v>-6.3159999999999997E-10</v>
      </c>
      <c r="I293" s="5">
        <v>-6.4349999999999996E-7</v>
      </c>
    </row>
    <row r="294" spans="1:9" x14ac:dyDescent="0.25">
      <c r="A294" s="1" t="s">
        <v>8</v>
      </c>
      <c r="B294" s="1">
        <v>14</v>
      </c>
      <c r="D294" s="1">
        <v>2</v>
      </c>
      <c r="E294" s="1" t="s">
        <v>9</v>
      </c>
      <c r="H294" s="5">
        <v>-1.4259999999999999E-7</v>
      </c>
      <c r="I294" s="5">
        <v>-1.4530000000000001E-4</v>
      </c>
    </row>
    <row r="295" spans="1:9" x14ac:dyDescent="0.25">
      <c r="A295" s="1" t="s">
        <v>8</v>
      </c>
      <c r="B295" s="1">
        <v>14</v>
      </c>
      <c r="D295" s="1">
        <v>2</v>
      </c>
      <c r="E295" s="1" t="s">
        <v>10</v>
      </c>
      <c r="H295" s="5">
        <v>-2.584E-5</v>
      </c>
      <c r="I295" s="5">
        <v>-2.6329999999999999E-2</v>
      </c>
    </row>
    <row r="296" spans="1:9" x14ac:dyDescent="0.25">
      <c r="A296" s="1" t="s">
        <v>8</v>
      </c>
      <c r="B296" s="1">
        <v>14</v>
      </c>
      <c r="D296" s="1">
        <v>2</v>
      </c>
      <c r="E296" s="1" t="s">
        <v>11</v>
      </c>
      <c r="H296" s="5">
        <v>-2.145E-8</v>
      </c>
      <c r="I296" s="5">
        <v>-2.1860000000000001E-5</v>
      </c>
    </row>
    <row r="297" spans="1:9" x14ac:dyDescent="0.25">
      <c r="A297" s="1" t="s">
        <v>8</v>
      </c>
      <c r="B297" s="1">
        <v>14</v>
      </c>
      <c r="D297" s="1">
        <v>1</v>
      </c>
      <c r="E297" s="1" t="s">
        <v>9</v>
      </c>
      <c r="H297" s="5">
        <v>1.6386000000000001E-7</v>
      </c>
      <c r="I297" s="5">
        <v>1.6694999999999999E-4</v>
      </c>
    </row>
    <row r="298" spans="1:9" x14ac:dyDescent="0.25">
      <c r="A298" s="1" t="s">
        <v>8</v>
      </c>
      <c r="B298" s="1">
        <v>14</v>
      </c>
      <c r="D298" s="1">
        <v>1</v>
      </c>
      <c r="E298" s="1" t="s">
        <v>10</v>
      </c>
      <c r="H298" s="5">
        <v>2.6342999999999998E-5</v>
      </c>
      <c r="I298" s="5">
        <v>2.6839999999999999E-2</v>
      </c>
    </row>
    <row r="299" spans="1:9" x14ac:dyDescent="0.25">
      <c r="A299" s="1" t="s">
        <v>8</v>
      </c>
      <c r="B299" s="1">
        <v>14</v>
      </c>
      <c r="D299" s="1">
        <v>1</v>
      </c>
      <c r="E299" s="1" t="s">
        <v>11</v>
      </c>
      <c r="H299" s="5">
        <v>2.6031E-8</v>
      </c>
      <c r="I299" s="5">
        <v>2.6522000000000001E-5</v>
      </c>
    </row>
    <row r="300" spans="1:9" x14ac:dyDescent="0.25">
      <c r="A300" s="1" t="s">
        <v>8</v>
      </c>
      <c r="B300" s="1">
        <v>15</v>
      </c>
      <c r="E300" s="1" t="s">
        <v>12</v>
      </c>
      <c r="H300" s="1">
        <v>6.5199999999999994E-2</v>
      </c>
      <c r="I300" s="1">
        <v>6.5199999999999994E-2</v>
      </c>
    </row>
    <row r="301" spans="1:9" x14ac:dyDescent="0.25">
      <c r="A301" s="1" t="s">
        <v>8</v>
      </c>
      <c r="B301" s="1">
        <v>15</v>
      </c>
      <c r="E301" s="1" t="s">
        <v>13</v>
      </c>
      <c r="H301" s="1">
        <v>1E-3</v>
      </c>
      <c r="I301" s="1">
        <v>0</v>
      </c>
    </row>
    <row r="302" spans="1:9" x14ac:dyDescent="0.25">
      <c r="A302" s="1" t="s">
        <v>8</v>
      </c>
      <c r="B302" s="1">
        <v>15</v>
      </c>
      <c r="C302" s="1">
        <v>6.5000000000000002E-2</v>
      </c>
      <c r="D302" s="1">
        <v>6</v>
      </c>
      <c r="E302" s="1" t="s">
        <v>9</v>
      </c>
      <c r="H302" s="5">
        <v>3.0208999999999998E-4</v>
      </c>
      <c r="I302" s="5">
        <v>-4.2469999999999998E-5</v>
      </c>
    </row>
    <row r="303" spans="1:9" x14ac:dyDescent="0.25">
      <c r="A303" s="1" t="s">
        <v>8</v>
      </c>
      <c r="B303" s="1">
        <v>15</v>
      </c>
      <c r="D303" s="1">
        <v>6</v>
      </c>
      <c r="E303" s="1" t="s">
        <v>10</v>
      </c>
      <c r="H303" s="5">
        <v>-6.4849999999999999E-4</v>
      </c>
      <c r="I303" s="5">
        <v>9.1176999999999998E-5</v>
      </c>
    </row>
    <row r="304" spans="1:9" x14ac:dyDescent="0.25">
      <c r="A304" s="1" t="s">
        <v>8</v>
      </c>
      <c r="B304" s="1">
        <v>15</v>
      </c>
      <c r="D304" s="1">
        <v>6</v>
      </c>
      <c r="E304" s="1" t="s">
        <v>11</v>
      </c>
      <c r="H304" s="5">
        <v>5.3776000000000001E-5</v>
      </c>
      <c r="I304" s="5">
        <v>-7.5599999999999996E-6</v>
      </c>
    </row>
    <row r="305" spans="1:9" x14ac:dyDescent="0.25">
      <c r="A305" s="1" t="s">
        <v>8</v>
      </c>
      <c r="B305" s="1">
        <v>15</v>
      </c>
      <c r="D305" s="1">
        <v>5</v>
      </c>
      <c r="E305" s="1" t="s">
        <v>9</v>
      </c>
      <c r="H305" s="5">
        <v>-6.5260000000000003E-4</v>
      </c>
      <c r="I305" s="5">
        <v>9.1745999999999999E-5</v>
      </c>
    </row>
    <row r="306" spans="1:9" x14ac:dyDescent="0.25">
      <c r="A306" s="1" t="s">
        <v>8</v>
      </c>
      <c r="B306" s="1">
        <v>15</v>
      </c>
      <c r="D306" s="1">
        <v>5</v>
      </c>
      <c r="E306" s="1" t="s">
        <v>10</v>
      </c>
      <c r="H306" s="5">
        <v>1.4308999999999999E-3</v>
      </c>
      <c r="I306" s="5">
        <v>-2.0120000000000001E-4</v>
      </c>
    </row>
    <row r="307" spans="1:9" x14ac:dyDescent="0.25">
      <c r="A307" s="1" t="s">
        <v>8</v>
      </c>
      <c r="B307" s="1">
        <v>15</v>
      </c>
      <c r="D307" s="1">
        <v>5</v>
      </c>
      <c r="E307" s="1" t="s">
        <v>11</v>
      </c>
      <c r="H307" s="5">
        <v>-1.187E-4</v>
      </c>
      <c r="I307" s="5">
        <v>1.6688E-5</v>
      </c>
    </row>
    <row r="308" spans="1:9" x14ac:dyDescent="0.25">
      <c r="A308" s="1" t="s">
        <v>8</v>
      </c>
      <c r="B308" s="1">
        <v>15</v>
      </c>
      <c r="D308" s="1">
        <v>4</v>
      </c>
      <c r="E308" s="1" t="s">
        <v>9</v>
      </c>
      <c r="H308" s="5">
        <v>5.3039999999999999E-4</v>
      </c>
      <c r="I308" s="5">
        <v>-7.4569999999999999E-5</v>
      </c>
    </row>
    <row r="309" spans="1:9" x14ac:dyDescent="0.25">
      <c r="A309" s="1" t="s">
        <v>8</v>
      </c>
      <c r="B309" s="1">
        <v>15</v>
      </c>
      <c r="D309" s="1">
        <v>4</v>
      </c>
      <c r="E309" s="1" t="s">
        <v>10</v>
      </c>
      <c r="H309" s="5">
        <v>-1.1770000000000001E-3</v>
      </c>
      <c r="I309" s="5">
        <v>1.6547999999999999E-4</v>
      </c>
    </row>
    <row r="310" spans="1:9" x14ac:dyDescent="0.25">
      <c r="A310" s="1" t="s">
        <v>8</v>
      </c>
      <c r="B310" s="1">
        <v>15</v>
      </c>
      <c r="D310" s="1">
        <v>4</v>
      </c>
      <c r="E310" s="1" t="s">
        <v>11</v>
      </c>
      <c r="H310" s="5">
        <v>9.7684999999999997E-5</v>
      </c>
      <c r="I310" s="5">
        <v>-1.3730000000000001E-5</v>
      </c>
    </row>
    <row r="311" spans="1:9" x14ac:dyDescent="0.25">
      <c r="A311" s="1" t="s">
        <v>8</v>
      </c>
      <c r="B311" s="1">
        <v>15</v>
      </c>
      <c r="D311" s="1">
        <v>3</v>
      </c>
      <c r="E311" s="1" t="s">
        <v>9</v>
      </c>
      <c r="H311" s="5">
        <v>8.8870999999999997E-5</v>
      </c>
      <c r="I311" s="5">
        <v>-1.2490000000000001E-5</v>
      </c>
    </row>
    <row r="312" spans="1:9" x14ac:dyDescent="0.25">
      <c r="A312" s="1" t="s">
        <v>8</v>
      </c>
      <c r="B312" s="1">
        <v>15</v>
      </c>
      <c r="D312" s="1">
        <v>3</v>
      </c>
      <c r="E312" s="1" t="s">
        <v>10</v>
      </c>
      <c r="H312" s="5">
        <v>-1.695E-4</v>
      </c>
      <c r="I312" s="5">
        <v>2.3830999999999999E-5</v>
      </c>
    </row>
    <row r="313" spans="1:9" x14ac:dyDescent="0.25">
      <c r="A313" s="1" t="s">
        <v>8</v>
      </c>
      <c r="B313" s="1">
        <v>15</v>
      </c>
      <c r="D313" s="1">
        <v>3</v>
      </c>
      <c r="E313" s="1" t="s">
        <v>11</v>
      </c>
      <c r="H313" s="5">
        <v>1.3971000000000001E-5</v>
      </c>
      <c r="I313" s="5">
        <v>-1.9640000000000002E-6</v>
      </c>
    </row>
    <row r="314" spans="1:9" x14ac:dyDescent="0.25">
      <c r="A314" s="1" t="s">
        <v>8</v>
      </c>
      <c r="B314" s="1">
        <v>15</v>
      </c>
      <c r="D314" s="1">
        <v>2</v>
      </c>
      <c r="E314" s="1" t="s">
        <v>9</v>
      </c>
      <c r="H314" s="5">
        <v>-6.5459999999999997E-4</v>
      </c>
      <c r="I314" s="5">
        <v>9.2027000000000005E-5</v>
      </c>
    </row>
    <row r="315" spans="1:9" x14ac:dyDescent="0.25">
      <c r="A315" s="1" t="s">
        <v>8</v>
      </c>
      <c r="B315" s="1">
        <v>15</v>
      </c>
      <c r="D315" s="1">
        <v>2</v>
      </c>
      <c r="E315" s="1" t="s">
        <v>10</v>
      </c>
      <c r="H315" s="5">
        <v>1.4082000000000001E-3</v>
      </c>
      <c r="I315" s="5">
        <v>-1.9799999999999999E-4</v>
      </c>
    </row>
    <row r="316" spans="1:9" x14ac:dyDescent="0.25">
      <c r="A316" s="1" t="s">
        <v>8</v>
      </c>
      <c r="B316" s="1">
        <v>15</v>
      </c>
      <c r="D316" s="1">
        <v>2</v>
      </c>
      <c r="E316" s="1" t="s">
        <v>11</v>
      </c>
      <c r="H316" s="5">
        <v>-1.167E-4</v>
      </c>
      <c r="I316" s="5">
        <v>1.641E-5</v>
      </c>
    </row>
    <row r="317" spans="1:9" x14ac:dyDescent="0.25">
      <c r="A317" s="1" t="s">
        <v>8</v>
      </c>
      <c r="B317" s="1">
        <v>15</v>
      </c>
      <c r="D317" s="1">
        <v>1</v>
      </c>
      <c r="E317" s="1" t="s">
        <v>9</v>
      </c>
      <c r="H317" s="5">
        <v>6.4064999999999999E-4</v>
      </c>
      <c r="I317" s="5">
        <v>-9.0069999999999997E-5</v>
      </c>
    </row>
    <row r="318" spans="1:9" x14ac:dyDescent="0.25">
      <c r="A318" s="1" t="s">
        <v>8</v>
      </c>
      <c r="B318" s="1">
        <v>15</v>
      </c>
      <c r="D318" s="1">
        <v>1</v>
      </c>
      <c r="E318" s="1" t="s">
        <v>10</v>
      </c>
      <c r="H318" s="5">
        <v>-1.3910000000000001E-3</v>
      </c>
      <c r="I318" s="5">
        <v>1.9560000000000001E-4</v>
      </c>
    </row>
    <row r="319" spans="1:9" x14ac:dyDescent="0.25">
      <c r="A319" s="1" t="s">
        <v>8</v>
      </c>
      <c r="B319" s="1">
        <v>15</v>
      </c>
      <c r="D319" s="1">
        <v>1</v>
      </c>
      <c r="E319" s="1" t="s">
        <v>11</v>
      </c>
      <c r="H319" s="5">
        <v>1.1539E-4</v>
      </c>
      <c r="I319" s="5">
        <v>-1.6220000000000001E-5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0"/>
  <sheetViews>
    <sheetView tabSelected="1" topLeftCell="D133" zoomScaleNormal="100" workbookViewId="0">
      <selection activeCell="W149" sqref="W149"/>
    </sheetView>
  </sheetViews>
  <sheetFormatPr defaultRowHeight="15" x14ac:dyDescent="0.25"/>
  <cols>
    <col min="1" max="1" width="9.140625" style="1"/>
    <col min="2" max="2" width="10" style="1" customWidth="1"/>
    <col min="3" max="3" width="11.140625" style="1" customWidth="1"/>
    <col min="4" max="4" width="10.85546875" style="1" customWidth="1"/>
    <col min="5" max="14" width="9.140625" style="1"/>
    <col min="15" max="15" width="13.7109375" style="1" bestFit="1" customWidth="1"/>
    <col min="16" max="26" width="9.140625" style="1"/>
    <col min="27" max="28" width="9.140625" style="1" customWidth="1"/>
    <col min="29" max="29" width="9.140625" style="1"/>
    <col min="30" max="30" width="12.28515625" style="1" customWidth="1"/>
    <col min="31" max="31" width="13.42578125" style="1" customWidth="1"/>
    <col min="32" max="16384" width="9.140625" style="1"/>
  </cols>
  <sheetData>
    <row r="1" spans="1:25" ht="15" customHeight="1" x14ac:dyDescent="0.25">
      <c r="A1" s="14" t="s">
        <v>16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</row>
    <row r="2" spans="1:25" ht="1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</row>
    <row r="3" spans="1:25" ht="1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5" ht="15" customHeight="1" x14ac:dyDescent="0.25">
      <c r="E4" s="14" t="s">
        <v>17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6"/>
    </row>
    <row r="5" spans="1:25" ht="15" customHeight="1" x14ac:dyDescent="0.25">
      <c r="E5" s="17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9"/>
    </row>
    <row r="6" spans="1:25" x14ac:dyDescent="0.25">
      <c r="E6" s="21"/>
      <c r="F6" s="21"/>
      <c r="G6" s="21"/>
      <c r="H6" s="21"/>
      <c r="I6" s="21"/>
      <c r="J6" s="21"/>
      <c r="K6" s="21"/>
      <c r="L6" s="21"/>
      <c r="M6" s="7"/>
      <c r="N6" s="7"/>
      <c r="O6" s="7"/>
      <c r="P6" s="7"/>
      <c r="Q6" s="7"/>
      <c r="R6" s="7"/>
      <c r="S6" s="7"/>
      <c r="T6" s="7"/>
    </row>
    <row r="7" spans="1:25" x14ac:dyDescent="0.25">
      <c r="A7" s="3" t="s">
        <v>3</v>
      </c>
      <c r="B7" s="3"/>
      <c r="C7" s="8" t="s">
        <v>4</v>
      </c>
      <c r="E7" s="22"/>
      <c r="F7" s="22"/>
      <c r="G7" s="22"/>
      <c r="H7" s="22"/>
      <c r="I7" s="22"/>
      <c r="J7" s="22"/>
      <c r="K7" s="22"/>
      <c r="L7" s="22"/>
      <c r="N7" s="3" t="s">
        <v>18</v>
      </c>
      <c r="O7" s="3" t="s">
        <v>19</v>
      </c>
      <c r="P7" s="3" t="s">
        <v>20</v>
      </c>
      <c r="Q7" s="3" t="s">
        <v>21</v>
      </c>
      <c r="R7" s="3" t="s">
        <v>22</v>
      </c>
      <c r="S7" s="3" t="s">
        <v>23</v>
      </c>
      <c r="T7" s="3" t="s">
        <v>24</v>
      </c>
      <c r="X7" s="1" t="s">
        <v>18</v>
      </c>
      <c r="Y7" s="1" t="s">
        <v>25</v>
      </c>
    </row>
    <row r="8" spans="1:25" x14ac:dyDescent="0.25">
      <c r="A8" s="3">
        <v>6</v>
      </c>
      <c r="B8" s="3" t="s">
        <v>9</v>
      </c>
      <c r="C8" s="9">
        <f>SPI!O4</f>
        <v>14.809320275997997</v>
      </c>
      <c r="E8" s="22"/>
      <c r="F8" s="22"/>
      <c r="G8" s="22"/>
      <c r="H8" s="22"/>
      <c r="I8" s="22"/>
      <c r="J8" s="22"/>
      <c r="K8" s="22"/>
      <c r="L8" s="22"/>
      <c r="N8" s="3">
        <v>0</v>
      </c>
      <c r="O8" s="10">
        <f t="shared" ref="O8:O13" si="0">ABS($C$24+$N8*$C$25/1000)</f>
        <v>4.4353542999999974E-2</v>
      </c>
      <c r="P8" s="11">
        <f t="shared" ref="P8:P13" si="1">ABS($C$21+$N8*$C$22/1000)</f>
        <v>9.2000519999999891E-2</v>
      </c>
      <c r="Q8" s="11">
        <f t="shared" ref="Q8:Q13" si="2">ABS($C$18+$N8*$C$19/1000)</f>
        <v>0.12247233639999985</v>
      </c>
      <c r="R8" s="11">
        <f t="shared" ref="R8:R13" si="3">ABS($C$15+$N8*$C$16/1000)</f>
        <v>0.143590779</v>
      </c>
      <c r="S8" s="11">
        <f t="shared" ref="S8:S13" si="4">ABS($C$12+$N8*$C$13/1000)</f>
        <v>0.15400695999999953</v>
      </c>
      <c r="T8" s="11">
        <f t="shared" ref="T8:T13" si="5">ABS($C$9+$N8*$C$10/1000)</f>
        <v>0.15701292100000031</v>
      </c>
      <c r="X8" s="2">
        <v>1</v>
      </c>
      <c r="Y8" s="2">
        <v>1</v>
      </c>
    </row>
    <row r="9" spans="1:25" x14ac:dyDescent="0.25">
      <c r="A9" s="3">
        <v>6</v>
      </c>
      <c r="B9" s="3" t="s">
        <v>10</v>
      </c>
      <c r="C9" s="9">
        <f>SPI!O5</f>
        <v>0.15701292100000031</v>
      </c>
      <c r="E9" s="22"/>
      <c r="F9" s="22"/>
      <c r="G9" s="22"/>
      <c r="H9" s="22"/>
      <c r="I9" s="22"/>
      <c r="J9" s="22"/>
      <c r="K9" s="22"/>
      <c r="L9" s="22"/>
      <c r="N9" s="3">
        <v>544</v>
      </c>
      <c r="O9" s="10">
        <f t="shared" si="0"/>
        <v>4.2343920847263974E-2</v>
      </c>
      <c r="P9" s="11">
        <f t="shared" si="1"/>
        <v>8.7843355933759901E-2</v>
      </c>
      <c r="Q9" s="11">
        <f t="shared" si="2"/>
        <v>0.11691289487784946</v>
      </c>
      <c r="R9" s="11">
        <f t="shared" si="3"/>
        <v>0.137065090887936</v>
      </c>
      <c r="S9" s="11">
        <f t="shared" si="4"/>
        <v>0.14698597419839954</v>
      </c>
      <c r="T9" s="11">
        <f t="shared" si="5"/>
        <v>0.14986175536703392</v>
      </c>
      <c r="X9" s="2">
        <v>25</v>
      </c>
      <c r="Y9" s="2">
        <v>1</v>
      </c>
    </row>
    <row r="10" spans="1:25" x14ac:dyDescent="0.25">
      <c r="A10" s="3">
        <v>6</v>
      </c>
      <c r="B10" s="3" t="s">
        <v>11</v>
      </c>
      <c r="C10" s="9">
        <f>SPI!O6</f>
        <v>-1.3145525060599964E-2</v>
      </c>
      <c r="E10" s="22"/>
      <c r="F10" s="22"/>
      <c r="G10" s="22"/>
      <c r="H10" s="22"/>
      <c r="I10" s="22"/>
      <c r="J10" s="22"/>
      <c r="K10" s="22"/>
      <c r="L10" s="22"/>
      <c r="N10" s="3">
        <f>N9+416</f>
        <v>960</v>
      </c>
      <c r="O10" s="10">
        <f t="shared" si="0"/>
        <v>4.0807150965759972E-2</v>
      </c>
      <c r="P10" s="11">
        <f t="shared" si="1"/>
        <v>8.4664348118399915E-2</v>
      </c>
      <c r="Q10" s="11">
        <f t="shared" si="2"/>
        <v>0.11266155724326386</v>
      </c>
      <c r="R10" s="11">
        <f t="shared" si="3"/>
        <v>0.13207485880224001</v>
      </c>
      <c r="S10" s="11">
        <f t="shared" si="4"/>
        <v>0.14161698505599957</v>
      </c>
      <c r="T10" s="11">
        <f t="shared" si="5"/>
        <v>0.14439321694182433</v>
      </c>
      <c r="X10" s="2">
        <v>25</v>
      </c>
      <c r="Y10" s="2">
        <v>11.5</v>
      </c>
    </row>
    <row r="11" spans="1:25" x14ac:dyDescent="0.25">
      <c r="A11" s="3">
        <v>5</v>
      </c>
      <c r="B11" s="3" t="s">
        <v>9</v>
      </c>
      <c r="C11" s="9">
        <f>SPI!O7</f>
        <v>13.937212540700001</v>
      </c>
      <c r="E11" s="22"/>
      <c r="F11" s="22"/>
      <c r="G11" s="22"/>
      <c r="H11" s="22"/>
      <c r="I11" s="22"/>
      <c r="J11" s="22"/>
      <c r="K11" s="22"/>
      <c r="L11" s="22"/>
      <c r="N11" s="3">
        <f>N10+450</f>
        <v>1410</v>
      </c>
      <c r="O11" s="10">
        <f t="shared" si="0"/>
        <v>3.9144779699709975E-2</v>
      </c>
      <c r="P11" s="11">
        <f t="shared" si="1"/>
        <v>8.1225517548899923E-2</v>
      </c>
      <c r="Q11" s="11">
        <f t="shared" si="2"/>
        <v>0.10806275451354386</v>
      </c>
      <c r="R11" s="11">
        <f t="shared" si="3"/>
        <v>0.12667677120954002</v>
      </c>
      <c r="S11" s="11">
        <f t="shared" si="4"/>
        <v>0.13580918430099959</v>
      </c>
      <c r="T11" s="11">
        <f t="shared" si="5"/>
        <v>0.13847773066455435</v>
      </c>
      <c r="X11" s="2">
        <v>1</v>
      </c>
      <c r="Y11" s="2">
        <v>11.5</v>
      </c>
    </row>
    <row r="12" spans="1:25" x14ac:dyDescent="0.25">
      <c r="A12" s="3">
        <v>5</v>
      </c>
      <c r="B12" s="3" t="s">
        <v>10</v>
      </c>
      <c r="C12" s="9">
        <f>SPI!O8</f>
        <v>0.15400695999999953</v>
      </c>
      <c r="E12" s="22"/>
      <c r="F12" s="22"/>
      <c r="G12" s="22"/>
      <c r="H12" s="22"/>
      <c r="I12" s="22"/>
      <c r="J12" s="22"/>
      <c r="K12" s="22"/>
      <c r="L12" s="22"/>
      <c r="N12" s="3">
        <f>N11+494</f>
        <v>1904</v>
      </c>
      <c r="O12" s="10">
        <f t="shared" si="0"/>
        <v>3.7319865465423971E-2</v>
      </c>
      <c r="P12" s="11">
        <f t="shared" si="1"/>
        <v>7.7450445768159931E-2</v>
      </c>
      <c r="Q12" s="11">
        <f t="shared" si="2"/>
        <v>0.10301429107247347</v>
      </c>
      <c r="R12" s="11">
        <f t="shared" si="3"/>
        <v>0.12075087060777601</v>
      </c>
      <c r="S12" s="11">
        <f t="shared" si="4"/>
        <v>0.1294335096943996</v>
      </c>
      <c r="T12" s="11">
        <f t="shared" si="5"/>
        <v>0.13198384128461799</v>
      </c>
      <c r="X12" s="2">
        <v>1</v>
      </c>
      <c r="Y12" s="2">
        <v>1</v>
      </c>
    </row>
    <row r="13" spans="1:25" x14ac:dyDescent="0.25">
      <c r="A13" s="3">
        <v>5</v>
      </c>
      <c r="B13" s="3" t="s">
        <v>11</v>
      </c>
      <c r="C13" s="9">
        <f>SPI!O9</f>
        <v>-1.2906223899999965E-2</v>
      </c>
      <c r="E13" s="22"/>
      <c r="F13" s="22"/>
      <c r="G13" s="22"/>
      <c r="H13" s="22"/>
      <c r="I13" s="22"/>
      <c r="J13" s="22"/>
      <c r="K13" s="22"/>
      <c r="L13" s="22"/>
      <c r="N13" s="3">
        <f>N12+446</f>
        <v>2350</v>
      </c>
      <c r="O13" s="10">
        <f t="shared" si="0"/>
        <v>3.5672270832849975E-2</v>
      </c>
      <c r="P13" s="11">
        <f t="shared" si="1"/>
        <v>7.4042182581499943E-2</v>
      </c>
      <c r="Q13" s="11">
        <f t="shared" si="2"/>
        <v>9.8456366589239869E-2</v>
      </c>
      <c r="R13" s="11">
        <f t="shared" si="3"/>
        <v>0.11540076601590001</v>
      </c>
      <c r="S13" s="11">
        <f t="shared" si="4"/>
        <v>0.12367733383499961</v>
      </c>
      <c r="T13" s="11">
        <f t="shared" si="5"/>
        <v>0.1261209371075904</v>
      </c>
    </row>
    <row r="14" spans="1:25" x14ac:dyDescent="0.25">
      <c r="A14" s="3">
        <v>4</v>
      </c>
      <c r="B14" s="3" t="s">
        <v>9</v>
      </c>
      <c r="C14" s="9">
        <f>SPI!O10</f>
        <v>12.398945176769999</v>
      </c>
      <c r="E14" s="22"/>
      <c r="F14" s="22"/>
      <c r="G14" s="22"/>
      <c r="H14" s="22"/>
      <c r="I14" s="22"/>
      <c r="J14" s="22"/>
      <c r="K14" s="22"/>
      <c r="L14" s="22"/>
    </row>
    <row r="15" spans="1:25" x14ac:dyDescent="0.25">
      <c r="A15" s="3">
        <v>4</v>
      </c>
      <c r="B15" s="3" t="s">
        <v>10</v>
      </c>
      <c r="C15" s="9">
        <f>SPI!O11</f>
        <v>0.143590779</v>
      </c>
      <c r="E15" s="22"/>
      <c r="F15" s="22"/>
      <c r="G15" s="22"/>
      <c r="H15" s="22"/>
      <c r="I15" s="22"/>
      <c r="J15" s="22"/>
      <c r="K15" s="22"/>
      <c r="L15" s="22"/>
      <c r="N15" s="3" t="s">
        <v>25</v>
      </c>
      <c r="O15" s="3" t="s">
        <v>26</v>
      </c>
      <c r="P15" s="3" t="s">
        <v>27</v>
      </c>
      <c r="Q15" s="3" t="s">
        <v>28</v>
      </c>
      <c r="R15" s="3" t="s">
        <v>29</v>
      </c>
      <c r="S15" s="3" t="s">
        <v>30</v>
      </c>
      <c r="T15" s="3" t="s">
        <v>31</v>
      </c>
    </row>
    <row r="16" spans="1:25" x14ac:dyDescent="0.25">
      <c r="A16" s="3">
        <v>4</v>
      </c>
      <c r="B16" s="3" t="s">
        <v>11</v>
      </c>
      <c r="C16" s="9">
        <f>SPI!O12</f>
        <v>-1.1995750205999998E-2</v>
      </c>
      <c r="E16" s="22"/>
      <c r="F16" s="22"/>
      <c r="G16" s="22"/>
      <c r="H16" s="22"/>
      <c r="I16" s="22"/>
      <c r="J16" s="22"/>
      <c r="K16" s="22"/>
      <c r="L16" s="22"/>
      <c r="N16" s="3">
        <v>0</v>
      </c>
      <c r="O16" s="11">
        <f>ABS($C$23-$N16*$C$25/1000)</f>
        <v>4.1859793318600005</v>
      </c>
      <c r="P16" s="11">
        <f>ABS($C$20-$N16*$C$22/1000)</f>
        <v>7.6298527434000007</v>
      </c>
      <c r="Q16" s="11">
        <f>ABS($C$17-$N16*$C$19/1000)</f>
        <v>10.265388565958704</v>
      </c>
      <c r="R16" s="11">
        <f>ABS($C$14-$N16*$C$16/1000)</f>
        <v>12.398945176769999</v>
      </c>
      <c r="S16" s="11">
        <f>ABS($C$11-$N16*$C$13/1000)</f>
        <v>13.937212540700001</v>
      </c>
      <c r="T16" s="11">
        <f>ABS($C$8-$N16*$C$10/1000)</f>
        <v>14.809320275997997</v>
      </c>
    </row>
    <row r="17" spans="1:22" x14ac:dyDescent="0.25">
      <c r="A17" s="3">
        <v>3</v>
      </c>
      <c r="B17" s="3" t="s">
        <v>9</v>
      </c>
      <c r="C17" s="9">
        <f>SPI!O13</f>
        <v>10.265388565958704</v>
      </c>
      <c r="E17" s="22"/>
      <c r="F17" s="22"/>
      <c r="G17" s="22"/>
      <c r="H17" s="22"/>
      <c r="I17" s="22"/>
      <c r="J17" s="22"/>
      <c r="K17" s="22"/>
      <c r="L17" s="22"/>
      <c r="N17" s="3">
        <v>485</v>
      </c>
      <c r="O17" s="11">
        <f>ABS($C$23-$N17*$C$25/1000)</f>
        <v>4.1877709986689657</v>
      </c>
      <c r="P17" s="11">
        <f>ABS($C$20-$N17*$C$22/1000)</f>
        <v>7.6335590385693504</v>
      </c>
      <c r="Q17" s="11">
        <f>ABS($C$17-$N17*$C$19/1000)</f>
        <v>10.27034505334518</v>
      </c>
      <c r="R17" s="11">
        <f>ABS($C$14-$N17*$C$16/1000)</f>
        <v>12.404763115619909</v>
      </c>
      <c r="S17" s="11">
        <f>ABS($C$11-$N17*$C$13/1000)</f>
        <v>13.943472059291501</v>
      </c>
      <c r="T17" s="11">
        <f>ABS($C$8-$N17*$C$10/1000)</f>
        <v>14.815695855652388</v>
      </c>
    </row>
    <row r="18" spans="1:22" x14ac:dyDescent="0.25">
      <c r="A18" s="3">
        <v>3</v>
      </c>
      <c r="B18" s="3" t="s">
        <v>10</v>
      </c>
      <c r="C18" s="9">
        <f>SPI!O14</f>
        <v>0.12247233639999985</v>
      </c>
      <c r="E18" s="22"/>
      <c r="F18" s="22"/>
      <c r="G18" s="22"/>
      <c r="H18" s="22"/>
      <c r="I18" s="22"/>
      <c r="J18" s="22"/>
      <c r="K18" s="22"/>
      <c r="L18" s="22"/>
      <c r="N18" s="3">
        <f>N17+515</f>
        <v>1000</v>
      </c>
      <c r="O18" s="11">
        <f>ABS($C$23-$N18*$C$25/1000)</f>
        <v>4.1896734902290005</v>
      </c>
      <c r="P18" s="11">
        <f>ABS($C$20-$N18*$C$22/1000)</f>
        <v>7.637494589110001</v>
      </c>
      <c r="Q18" s="11">
        <f>ABS($C$17-$N18*$C$19/1000)</f>
        <v>10.275608127580304</v>
      </c>
      <c r="R18" s="11">
        <f>ABS($C$14-$N18*$C$16/1000)</f>
        <v>12.410940926975998</v>
      </c>
      <c r="S18" s="11">
        <f>ABS($C$11-$N18*$C$13/1000)</f>
        <v>13.950118764600001</v>
      </c>
      <c r="T18" s="11">
        <f>ABS($C$8-$N18*$C$10/1000)</f>
        <v>14.822465801058597</v>
      </c>
    </row>
    <row r="19" spans="1:22" x14ac:dyDescent="0.25">
      <c r="A19" s="3">
        <v>3</v>
      </c>
      <c r="B19" s="3" t="s">
        <v>11</v>
      </c>
      <c r="C19" s="9">
        <f>SPI!O15</f>
        <v>-1.0219561621599994E-2</v>
      </c>
      <c r="E19" s="22"/>
      <c r="F19" s="22"/>
      <c r="G19" s="22"/>
      <c r="H19" s="22"/>
      <c r="I19" s="22"/>
      <c r="J19" s="22"/>
      <c r="K19" s="22"/>
      <c r="L19" s="22"/>
      <c r="N19" s="3"/>
      <c r="O19" s="11"/>
      <c r="P19" s="11"/>
      <c r="Q19" s="11"/>
      <c r="R19" s="11"/>
      <c r="S19" s="11"/>
      <c r="T19" s="11"/>
      <c r="V19" s="12"/>
    </row>
    <row r="20" spans="1:22" x14ac:dyDescent="0.25">
      <c r="A20" s="3">
        <v>2</v>
      </c>
      <c r="B20" s="3" t="s">
        <v>9</v>
      </c>
      <c r="C20" s="9">
        <f>SPI!O16</f>
        <v>7.6298527434000007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2" x14ac:dyDescent="0.25">
      <c r="A21" s="3">
        <v>2</v>
      </c>
      <c r="B21" s="3" t="s">
        <v>10</v>
      </c>
      <c r="C21" s="9">
        <f>SPI!O17</f>
        <v>9.2000519999999891E-2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2" x14ac:dyDescent="0.25">
      <c r="A22" s="3">
        <v>2</v>
      </c>
      <c r="B22" s="3" t="s">
        <v>11</v>
      </c>
      <c r="C22" s="9">
        <f>SPI!O18</f>
        <v>-7.6418457099999811E-3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</row>
    <row r="23" spans="1:22" x14ac:dyDescent="0.25">
      <c r="A23" s="3">
        <v>1</v>
      </c>
      <c r="B23" s="3" t="s">
        <v>9</v>
      </c>
      <c r="C23" s="9">
        <f>SPI!O19</f>
        <v>4.1859793318600005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</row>
    <row r="24" spans="1:22" x14ac:dyDescent="0.25">
      <c r="A24" s="3">
        <v>1</v>
      </c>
      <c r="B24" s="3" t="s">
        <v>10</v>
      </c>
      <c r="C24" s="9">
        <f>SPI!O20</f>
        <v>4.4353542999999974E-2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</row>
    <row r="25" spans="1:22" x14ac:dyDescent="0.25">
      <c r="A25" s="3">
        <v>1</v>
      </c>
      <c r="B25" s="3" t="s">
        <v>11</v>
      </c>
      <c r="C25" s="9">
        <f>SPI!O21</f>
        <v>-3.6941583690000002E-3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</row>
    <row r="26" spans="1:22" x14ac:dyDescent="0.25"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</row>
    <row r="27" spans="1:22" x14ac:dyDescent="0.25"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</row>
    <row r="28" spans="1:22" x14ac:dyDescent="0.25"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</row>
    <row r="29" spans="1:22" x14ac:dyDescent="0.25"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</row>
    <row r="30" spans="1:22" x14ac:dyDescent="0.25"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</row>
    <row r="31" spans="1:22" x14ac:dyDescent="0.25"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</row>
    <row r="32" spans="1:22" x14ac:dyDescent="0.25"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</row>
    <row r="33" spans="1:20" x14ac:dyDescent="0.25"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</row>
    <row r="34" spans="1:20" x14ac:dyDescent="0.25"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</row>
    <row r="35" spans="1:20" x14ac:dyDescent="0.25"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</row>
    <row r="36" spans="1:20" ht="15" customHeight="1" x14ac:dyDescent="0.25"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</row>
    <row r="37" spans="1:20" ht="15" customHeight="1" x14ac:dyDescent="0.25"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</row>
    <row r="38" spans="1:20" x14ac:dyDescent="0.25"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</row>
    <row r="39" spans="1:20" ht="15" customHeight="1" x14ac:dyDescent="0.25"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</row>
    <row r="40" spans="1:20" ht="15" customHeight="1" x14ac:dyDescent="0.25">
      <c r="E40" s="14" t="s">
        <v>32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6"/>
    </row>
    <row r="41" spans="1:20" ht="15" customHeight="1" x14ac:dyDescent="0.25">
      <c r="E41" s="17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9"/>
    </row>
    <row r="42" spans="1:20" x14ac:dyDescent="0.25">
      <c r="E42" s="21"/>
      <c r="F42" s="21"/>
      <c r="G42" s="21"/>
      <c r="H42" s="21"/>
      <c r="I42" s="21"/>
      <c r="J42" s="21"/>
      <c r="K42" s="21"/>
      <c r="L42" s="21"/>
      <c r="M42" s="13"/>
    </row>
    <row r="43" spans="1:20" x14ac:dyDescent="0.25">
      <c r="A43" s="3" t="s">
        <v>3</v>
      </c>
      <c r="B43" s="3"/>
      <c r="C43" s="8" t="s">
        <v>5</v>
      </c>
      <c r="E43" s="22"/>
      <c r="F43" s="22"/>
      <c r="G43" s="22"/>
      <c r="H43" s="22"/>
      <c r="I43" s="22"/>
      <c r="J43" s="22"/>
      <c r="K43" s="22"/>
      <c r="L43" s="22"/>
      <c r="M43" s="13"/>
      <c r="N43" s="3" t="s">
        <v>18</v>
      </c>
      <c r="O43" s="3" t="s">
        <v>19</v>
      </c>
      <c r="P43" s="3" t="s">
        <v>20</v>
      </c>
      <c r="Q43" s="3" t="s">
        <v>21</v>
      </c>
      <c r="R43" s="3" t="s">
        <v>22</v>
      </c>
      <c r="S43" s="3" t="s">
        <v>23</v>
      </c>
      <c r="T43" s="3" t="s">
        <v>24</v>
      </c>
    </row>
    <row r="44" spans="1:20" x14ac:dyDescent="0.25">
      <c r="A44" s="3">
        <v>6</v>
      </c>
      <c r="B44" s="3" t="s">
        <v>9</v>
      </c>
      <c r="C44" s="9">
        <f>SPI!P4</f>
        <v>1.6411654999999983E-2</v>
      </c>
      <c r="E44" s="22"/>
      <c r="F44" s="22"/>
      <c r="G44" s="22"/>
      <c r="H44" s="22"/>
      <c r="I44" s="22"/>
      <c r="J44" s="22"/>
      <c r="K44" s="22"/>
      <c r="L44" s="22"/>
      <c r="M44" s="13"/>
      <c r="N44" s="3">
        <f t="shared" ref="N44:N49" si="6">N8</f>
        <v>0</v>
      </c>
      <c r="O44" s="11">
        <f t="shared" ref="O44:O49" si="7">ABS($C$60+$N44*$C$61/1000)</f>
        <v>4.0650467939999997</v>
      </c>
      <c r="P44" s="11">
        <f t="shared" ref="P44:P49" si="8">ABS($C$57+$N44*$C$58/1000)</f>
        <v>7.9402750688999992</v>
      </c>
      <c r="Q44" s="11">
        <f t="shared" ref="Q44:Q49" si="9">ABS($C$54+$N44*$C$55/1000)</f>
        <v>11.006863833943999</v>
      </c>
      <c r="R44" s="11">
        <f t="shared" ref="R44:R49" si="10">ABS($C$51+$N44*$C$52/1000)</f>
        <v>13.521296698999999</v>
      </c>
      <c r="S44" s="11">
        <f t="shared" ref="S44:S49" si="11">ABS($C$48+$N44*$C$49/1000)</f>
        <v>15.380973580500001</v>
      </c>
      <c r="T44" s="11">
        <f t="shared" ref="T44:T49" si="12">ABS($C$45+$N44*$C$46/1000)</f>
        <v>16.513553090900007</v>
      </c>
    </row>
    <row r="45" spans="1:20" x14ac:dyDescent="0.25">
      <c r="A45" s="3">
        <v>6</v>
      </c>
      <c r="B45" s="3" t="s">
        <v>10</v>
      </c>
      <c r="C45" s="9">
        <f>SPI!P5</f>
        <v>16.513553090900007</v>
      </c>
      <c r="E45" s="22"/>
      <c r="F45" s="22"/>
      <c r="G45" s="22"/>
      <c r="H45" s="22"/>
      <c r="I45" s="22"/>
      <c r="J45" s="22"/>
      <c r="K45" s="22"/>
      <c r="L45" s="22"/>
      <c r="M45" s="13"/>
      <c r="N45" s="3">
        <f t="shared" si="6"/>
        <v>544</v>
      </c>
      <c r="O45" s="11">
        <f t="shared" si="7"/>
        <v>4.0653637655388799</v>
      </c>
      <c r="P45" s="11">
        <f t="shared" si="8"/>
        <v>7.941253606199199</v>
      </c>
      <c r="Q45" s="11">
        <f t="shared" si="9"/>
        <v>11.008310443953974</v>
      </c>
      <c r="R45" s="11">
        <f t="shared" si="10"/>
        <v>13.523002537985919</v>
      </c>
      <c r="S45" s="11">
        <f t="shared" si="11"/>
        <v>15.382753236352801</v>
      </c>
      <c r="T45" s="11">
        <f t="shared" si="12"/>
        <v>16.515307723327815</v>
      </c>
    </row>
    <row r="46" spans="1:20" x14ac:dyDescent="0.25">
      <c r="A46" s="3">
        <v>6</v>
      </c>
      <c r="B46" s="3" t="s">
        <v>11</v>
      </c>
      <c r="C46" s="9">
        <f>SPI!P6</f>
        <v>3.2254272570000019E-3</v>
      </c>
      <c r="E46" s="22"/>
      <c r="F46" s="22"/>
      <c r="G46" s="22"/>
      <c r="H46" s="22"/>
      <c r="I46" s="22"/>
      <c r="J46" s="22"/>
      <c r="K46" s="22"/>
      <c r="L46" s="22"/>
      <c r="M46" s="13"/>
      <c r="N46" s="3">
        <f t="shared" si="6"/>
        <v>960</v>
      </c>
      <c r="O46" s="11">
        <f t="shared" si="7"/>
        <v>4.0656061555392</v>
      </c>
      <c r="P46" s="11">
        <f t="shared" si="8"/>
        <v>7.9420018994279991</v>
      </c>
      <c r="Q46" s="11">
        <f t="shared" si="9"/>
        <v>11.009416675138073</v>
      </c>
      <c r="R46" s="11">
        <f t="shared" si="10"/>
        <v>13.524307003092799</v>
      </c>
      <c r="S46" s="11">
        <f t="shared" si="11"/>
        <v>15.384114149652001</v>
      </c>
      <c r="T46" s="11">
        <f t="shared" si="12"/>
        <v>16.516649501066727</v>
      </c>
    </row>
    <row r="47" spans="1:20" x14ac:dyDescent="0.25">
      <c r="A47" s="3">
        <v>5</v>
      </c>
      <c r="B47" s="3" t="s">
        <v>9</v>
      </c>
      <c r="C47" s="9">
        <f>SPI!P7</f>
        <v>1.6620445000000005E-2</v>
      </c>
      <c r="E47" s="22"/>
      <c r="F47" s="22"/>
      <c r="G47" s="22"/>
      <c r="H47" s="22"/>
      <c r="I47" s="22"/>
      <c r="J47" s="22"/>
      <c r="K47" s="22"/>
      <c r="L47" s="22"/>
      <c r="M47" s="13"/>
      <c r="N47" s="3">
        <f t="shared" si="6"/>
        <v>1410</v>
      </c>
      <c r="O47" s="11">
        <f t="shared" si="7"/>
        <v>4.0658683562607001</v>
      </c>
      <c r="P47" s="11">
        <f t="shared" si="8"/>
        <v>7.9428113512379994</v>
      </c>
      <c r="Q47" s="11">
        <f t="shared" si="9"/>
        <v>11.010613319447796</v>
      </c>
      <c r="R47" s="11">
        <f t="shared" si="10"/>
        <v>13.525718083136299</v>
      </c>
      <c r="S47" s="11">
        <f t="shared" si="11"/>
        <v>15.385586291442001</v>
      </c>
      <c r="T47" s="11">
        <f t="shared" si="12"/>
        <v>16.518100943332378</v>
      </c>
    </row>
    <row r="48" spans="1:20" x14ac:dyDescent="0.25">
      <c r="A48" s="3">
        <v>5</v>
      </c>
      <c r="B48" s="3" t="s">
        <v>10</v>
      </c>
      <c r="C48" s="9">
        <f>SPI!P8</f>
        <v>15.380973580500001</v>
      </c>
      <c r="E48" s="22"/>
      <c r="F48" s="22"/>
      <c r="G48" s="22"/>
      <c r="H48" s="22"/>
      <c r="I48" s="22"/>
      <c r="J48" s="22"/>
      <c r="K48" s="22"/>
      <c r="L48" s="22"/>
      <c r="M48" s="13"/>
      <c r="N48" s="3">
        <f t="shared" si="6"/>
        <v>1904</v>
      </c>
      <c r="O48" s="11">
        <f t="shared" si="7"/>
        <v>4.06615619438608</v>
      </c>
      <c r="P48" s="11">
        <f t="shared" si="8"/>
        <v>7.9436999494471996</v>
      </c>
      <c r="Q48" s="11">
        <f t="shared" si="9"/>
        <v>11.011926968978912</v>
      </c>
      <c r="R48" s="11">
        <f t="shared" si="10"/>
        <v>13.527267135450719</v>
      </c>
      <c r="S48" s="11">
        <f t="shared" si="11"/>
        <v>15.387202375984801</v>
      </c>
      <c r="T48" s="11">
        <f t="shared" si="12"/>
        <v>16.519694304397337</v>
      </c>
    </row>
    <row r="49" spans="1:20" x14ac:dyDescent="0.25">
      <c r="A49" s="3">
        <v>5</v>
      </c>
      <c r="B49" s="3" t="s">
        <v>11</v>
      </c>
      <c r="C49" s="9">
        <f>SPI!P9</f>
        <v>3.2714262000000036E-3</v>
      </c>
      <c r="E49" s="22"/>
      <c r="F49" s="22"/>
      <c r="G49" s="22"/>
      <c r="H49" s="22"/>
      <c r="I49" s="22"/>
      <c r="J49" s="22"/>
      <c r="K49" s="22"/>
      <c r="L49" s="22"/>
      <c r="M49" s="13"/>
      <c r="N49" s="3">
        <f t="shared" si="6"/>
        <v>2350</v>
      </c>
      <c r="O49" s="11">
        <f t="shared" si="7"/>
        <v>4.0664160644344998</v>
      </c>
      <c r="P49" s="11">
        <f t="shared" si="8"/>
        <v>7.9445022061299992</v>
      </c>
      <c r="Q49" s="11">
        <f t="shared" si="9"/>
        <v>11.013112976450325</v>
      </c>
      <c r="R49" s="11">
        <f t="shared" si="10"/>
        <v>13.528665672560498</v>
      </c>
      <c r="S49" s="11">
        <f t="shared" si="11"/>
        <v>15.38866143207</v>
      </c>
      <c r="T49" s="11">
        <f t="shared" si="12"/>
        <v>16.521132844953957</v>
      </c>
    </row>
    <row r="50" spans="1:20" x14ac:dyDescent="0.25">
      <c r="A50" s="3">
        <v>4</v>
      </c>
      <c r="B50" s="3" t="s">
        <v>9</v>
      </c>
      <c r="C50" s="9">
        <f>SPI!P10</f>
        <v>1.5884759999999998E-2</v>
      </c>
      <c r="E50" s="22"/>
      <c r="F50" s="22"/>
      <c r="G50" s="22"/>
      <c r="H50" s="22"/>
      <c r="I50" s="22"/>
      <c r="J50" s="22"/>
      <c r="K50" s="22"/>
      <c r="L50" s="22"/>
      <c r="M50" s="13"/>
    </row>
    <row r="51" spans="1:20" x14ac:dyDescent="0.25">
      <c r="A51" s="3">
        <v>4</v>
      </c>
      <c r="B51" s="3" t="s">
        <v>10</v>
      </c>
      <c r="C51" s="9">
        <f>SPI!P11</f>
        <v>13.521296698999999</v>
      </c>
      <c r="E51" s="22"/>
      <c r="F51" s="22"/>
      <c r="G51" s="22"/>
      <c r="H51" s="22"/>
      <c r="I51" s="22"/>
      <c r="J51" s="22"/>
      <c r="K51" s="22"/>
      <c r="L51" s="22"/>
      <c r="M51" s="13"/>
      <c r="N51" s="3" t="s">
        <v>25</v>
      </c>
      <c r="O51" s="3" t="s">
        <v>26</v>
      </c>
      <c r="P51" s="3" t="s">
        <v>27</v>
      </c>
      <c r="Q51" s="3" t="s">
        <v>28</v>
      </c>
      <c r="R51" s="3" t="s">
        <v>29</v>
      </c>
      <c r="S51" s="3" t="s">
        <v>30</v>
      </c>
      <c r="T51" s="3" t="s">
        <v>31</v>
      </c>
    </row>
    <row r="52" spans="1:20" x14ac:dyDescent="0.25">
      <c r="A52" s="3">
        <v>4</v>
      </c>
      <c r="B52" s="3" t="s">
        <v>11</v>
      </c>
      <c r="C52" s="9">
        <f>SPI!P12</f>
        <v>3.1357334299999973E-3</v>
      </c>
      <c r="E52" s="22"/>
      <c r="F52" s="22"/>
      <c r="G52" s="22"/>
      <c r="H52" s="22"/>
      <c r="I52" s="22"/>
      <c r="J52" s="22"/>
      <c r="K52" s="22"/>
      <c r="L52" s="22"/>
      <c r="M52" s="13"/>
      <c r="N52" s="3">
        <f t="shared" ref="N52:N54" si="13">N16</f>
        <v>0</v>
      </c>
      <c r="O52" s="11">
        <f>ABS($C$59-$N52*$C$61/1000)</f>
        <v>2.9663999999999962E-3</v>
      </c>
      <c r="P52" s="11">
        <f>ABS($C$56-$N52*$C$58/1000)</f>
        <v>9.126758999999993E-3</v>
      </c>
      <c r="Q52" s="11">
        <f>ABS($C$53-$N52*$C$55/1000)</f>
        <v>1.3476550499999995E-2</v>
      </c>
      <c r="R52" s="11">
        <f>ABS($C$50-$N52*$C$52/1000)</f>
        <v>1.5884759999999998E-2</v>
      </c>
      <c r="S52" s="11">
        <f>ABS($C$47-$N52*$C$49/1000)</f>
        <v>1.6620445000000005E-2</v>
      </c>
      <c r="T52" s="11">
        <f>ABS($C$44-$N52*$C$46/1000)</f>
        <v>1.6411654999999983E-2</v>
      </c>
    </row>
    <row r="53" spans="1:20" x14ac:dyDescent="0.25">
      <c r="A53" s="3">
        <v>3</v>
      </c>
      <c r="B53" s="3" t="s">
        <v>9</v>
      </c>
      <c r="C53" s="9">
        <f>SPI!P13</f>
        <v>1.3476550499999995E-2</v>
      </c>
      <c r="E53" s="22"/>
      <c r="F53" s="22"/>
      <c r="G53" s="22"/>
      <c r="H53" s="22"/>
      <c r="I53" s="22"/>
      <c r="J53" s="22"/>
      <c r="K53" s="22"/>
      <c r="L53" s="22"/>
      <c r="M53" s="13"/>
      <c r="N53" s="3">
        <f t="shared" si="13"/>
        <v>485</v>
      </c>
      <c r="O53" s="11">
        <f>ABS($C$59-$N53*$C$61/1000)</f>
        <v>2.683805889049996E-3</v>
      </c>
      <c r="P53" s="11">
        <f>ABS($C$56-$N53*$C$58/1000)</f>
        <v>8.2543498269999939E-3</v>
      </c>
      <c r="Q53" s="11">
        <f>ABS($C$53-$N53*$C$55/1000)</f>
        <v>1.2186833855077395E-2</v>
      </c>
      <c r="R53" s="11">
        <f>ABS($C$50-$N53*$C$52/1000)</f>
        <v>1.4363929286449998E-2</v>
      </c>
      <c r="S53" s="11">
        <f>ABS($C$47-$N53*$C$49/1000)</f>
        <v>1.5033803293000003E-2</v>
      </c>
      <c r="T53" s="11">
        <f>ABS($C$44-$N53*$C$46/1000)</f>
        <v>1.4847322780354982E-2</v>
      </c>
    </row>
    <row r="54" spans="1:20" x14ac:dyDescent="0.25">
      <c r="A54" s="3">
        <v>3</v>
      </c>
      <c r="B54" s="3" t="s">
        <v>10</v>
      </c>
      <c r="C54" s="9">
        <f>SPI!P14</f>
        <v>11.006863833943999</v>
      </c>
      <c r="E54" s="22"/>
      <c r="F54" s="22"/>
      <c r="G54" s="22"/>
      <c r="H54" s="22"/>
      <c r="I54" s="22"/>
      <c r="J54" s="22"/>
      <c r="K54" s="22"/>
      <c r="L54" s="22"/>
      <c r="M54" s="13"/>
      <c r="N54" s="3">
        <f t="shared" si="13"/>
        <v>1000</v>
      </c>
      <c r="O54" s="11">
        <f>ABS($C$59-$N54*$C$61/1000)</f>
        <v>2.3837317299999954E-3</v>
      </c>
      <c r="P54" s="11">
        <f>ABS($C$56-$N54*$C$58/1000)</f>
        <v>7.3279771999999934E-3</v>
      </c>
      <c r="Q54" s="11">
        <f>ABS($C$53-$N54*$C$55/1000)</f>
        <v>1.0817340922839995E-2</v>
      </c>
      <c r="R54" s="11">
        <f>ABS($C$50-$N54*$C$52/1000)</f>
        <v>1.274902657E-2</v>
      </c>
      <c r="S54" s="11">
        <f>ABS($C$47-$N54*$C$49/1000)</f>
        <v>1.3349018800000001E-2</v>
      </c>
      <c r="T54" s="11">
        <f>ABS($C$44-$N54*$C$46/1000)</f>
        <v>1.3186227742999981E-2</v>
      </c>
    </row>
    <row r="55" spans="1:20" ht="15" customHeight="1" x14ac:dyDescent="0.25">
      <c r="A55" s="3">
        <v>3</v>
      </c>
      <c r="B55" s="3" t="s">
        <v>11</v>
      </c>
      <c r="C55" s="9">
        <f>SPI!P15</f>
        <v>2.65920957716E-3</v>
      </c>
      <c r="E55" s="22"/>
      <c r="F55" s="22"/>
      <c r="G55" s="22"/>
      <c r="H55" s="22"/>
      <c r="I55" s="22"/>
      <c r="J55" s="22"/>
      <c r="K55" s="22"/>
      <c r="L55" s="22"/>
      <c r="M55" s="13"/>
      <c r="N55" s="3"/>
      <c r="O55" s="11"/>
      <c r="P55" s="11"/>
      <c r="Q55" s="11"/>
      <c r="R55" s="11"/>
      <c r="S55" s="11"/>
      <c r="T55" s="11"/>
    </row>
    <row r="56" spans="1:20" ht="15" customHeight="1" x14ac:dyDescent="0.25">
      <c r="A56" s="3">
        <v>2</v>
      </c>
      <c r="B56" s="3" t="s">
        <v>9</v>
      </c>
      <c r="C56" s="9">
        <f>SPI!P16</f>
        <v>9.126758999999993E-3</v>
      </c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</row>
    <row r="57" spans="1:20" x14ac:dyDescent="0.25">
      <c r="A57" s="3">
        <v>2</v>
      </c>
      <c r="B57" s="3" t="s">
        <v>10</v>
      </c>
      <c r="C57" s="9">
        <f>SPI!P17</f>
        <v>7.9402750688999992</v>
      </c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</row>
    <row r="58" spans="1:20" ht="15" customHeight="1" x14ac:dyDescent="0.25">
      <c r="A58" s="3">
        <v>2</v>
      </c>
      <c r="B58" s="3" t="s">
        <v>11</v>
      </c>
      <c r="C58" s="9">
        <f>SPI!P18</f>
        <v>1.7987817999999996E-3</v>
      </c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</row>
    <row r="59" spans="1:20" ht="15" customHeight="1" x14ac:dyDescent="0.25">
      <c r="A59" s="3">
        <v>1</v>
      </c>
      <c r="B59" s="3" t="s">
        <v>9</v>
      </c>
      <c r="C59" s="9">
        <f>SPI!P19</f>
        <v>2.9663999999999962E-3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</row>
    <row r="60" spans="1:20" ht="15" customHeight="1" x14ac:dyDescent="0.25">
      <c r="A60" s="3">
        <v>1</v>
      </c>
      <c r="B60" s="3" t="s">
        <v>10</v>
      </c>
      <c r="C60" s="9">
        <f>SPI!P20</f>
        <v>4.0650467939999997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</row>
    <row r="61" spans="1:20" ht="15" customHeight="1" x14ac:dyDescent="0.25">
      <c r="A61" s="3">
        <v>1</v>
      </c>
      <c r="B61" s="3" t="s">
        <v>11</v>
      </c>
      <c r="C61" s="9">
        <f>SPI!P21</f>
        <v>5.8266827000000082E-4</v>
      </c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</row>
    <row r="62" spans="1:20" ht="15" customHeight="1" x14ac:dyDescent="0.25"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</row>
    <row r="63" spans="1:20" ht="15" customHeight="1" x14ac:dyDescent="0.25"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</row>
    <row r="64" spans="1:20" ht="15" customHeight="1" x14ac:dyDescent="0.25"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</row>
    <row r="65" spans="5:20" x14ac:dyDescent="0.25"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</row>
    <row r="66" spans="5:20" x14ac:dyDescent="0.25"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</row>
    <row r="67" spans="5:20" x14ac:dyDescent="0.25"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</row>
    <row r="68" spans="5:20" x14ac:dyDescent="0.25"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</row>
    <row r="69" spans="5:20" x14ac:dyDescent="0.25"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</row>
    <row r="70" spans="5:20" x14ac:dyDescent="0.25"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</row>
    <row r="71" spans="5:20" x14ac:dyDescent="0.25"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</row>
    <row r="72" spans="5:20" x14ac:dyDescent="0.25"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</row>
    <row r="73" spans="5:20" ht="15" customHeight="1" x14ac:dyDescent="0.25"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</row>
    <row r="74" spans="5:20" ht="15" customHeight="1" x14ac:dyDescent="0.25"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</row>
    <row r="75" spans="5:20" ht="15" customHeight="1" x14ac:dyDescent="0.25"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</row>
    <row r="76" spans="5:20" ht="15" customHeight="1" x14ac:dyDescent="0.25">
      <c r="E76" s="14" t="s">
        <v>33</v>
      </c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6"/>
    </row>
    <row r="77" spans="5:20" x14ac:dyDescent="0.25">
      <c r="E77" s="17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9"/>
    </row>
    <row r="78" spans="5:20" x14ac:dyDescent="0.25">
      <c r="E78" s="21"/>
      <c r="F78" s="21"/>
      <c r="G78" s="21"/>
      <c r="H78" s="21"/>
      <c r="I78" s="21"/>
      <c r="J78" s="21"/>
      <c r="K78" s="21"/>
      <c r="L78" s="21"/>
      <c r="M78" s="7"/>
      <c r="N78" s="7"/>
      <c r="O78" s="7"/>
      <c r="P78" s="7"/>
      <c r="Q78" s="7"/>
      <c r="R78" s="7"/>
      <c r="S78" s="7"/>
      <c r="T78" s="7"/>
    </row>
    <row r="79" spans="5:20" x14ac:dyDescent="0.25">
      <c r="E79" s="22"/>
      <c r="F79" s="22"/>
      <c r="G79" s="22"/>
      <c r="H79" s="22"/>
      <c r="I79" s="22"/>
      <c r="J79" s="22"/>
      <c r="K79" s="22"/>
      <c r="L79" s="22"/>
      <c r="M79" s="13"/>
      <c r="N79" s="3" t="s">
        <v>18</v>
      </c>
      <c r="O79" s="3" t="s">
        <v>19</v>
      </c>
      <c r="P79" s="3" t="s">
        <v>20</v>
      </c>
      <c r="Q79" s="3" t="s">
        <v>21</v>
      </c>
      <c r="R79" s="3" t="s">
        <v>22</v>
      </c>
      <c r="S79" s="3" t="s">
        <v>23</v>
      </c>
      <c r="T79" s="3" t="s">
        <v>24</v>
      </c>
    </row>
    <row r="80" spans="5:20" x14ac:dyDescent="0.25">
      <c r="E80" s="22"/>
      <c r="F80" s="22"/>
      <c r="G80" s="22"/>
      <c r="H80" s="22"/>
      <c r="I80" s="22"/>
      <c r="J80" s="22"/>
      <c r="K80" s="22"/>
      <c r="L80" s="22"/>
      <c r="M80" s="13"/>
      <c r="N80" s="3">
        <f t="shared" ref="N80:N85" si="14">N8</f>
        <v>0</v>
      </c>
      <c r="O80" s="11">
        <f t="shared" ref="O80:T85" si="15">ABS(O8+0.3*O44)</f>
        <v>1.2638675811999998</v>
      </c>
      <c r="P80" s="11">
        <f t="shared" si="15"/>
        <v>2.4740830406699996</v>
      </c>
      <c r="Q80" s="11">
        <f t="shared" si="15"/>
        <v>3.4245314865831995</v>
      </c>
      <c r="R80" s="11">
        <f t="shared" si="15"/>
        <v>4.1999797886999994</v>
      </c>
      <c r="S80" s="11">
        <f t="shared" si="15"/>
        <v>4.7682990341499991</v>
      </c>
      <c r="T80" s="11">
        <f t="shared" si="15"/>
        <v>5.1110788482700027</v>
      </c>
    </row>
    <row r="81" spans="5:20" x14ac:dyDescent="0.25">
      <c r="E81" s="22"/>
      <c r="F81" s="22"/>
      <c r="G81" s="22"/>
      <c r="H81" s="22"/>
      <c r="I81" s="22"/>
      <c r="J81" s="22"/>
      <c r="K81" s="22"/>
      <c r="L81" s="22"/>
      <c r="M81" s="13"/>
      <c r="N81" s="3">
        <f t="shared" si="14"/>
        <v>544</v>
      </c>
      <c r="O81" s="11">
        <f t="shared" si="15"/>
        <v>1.261953050508928</v>
      </c>
      <c r="P81" s="11">
        <f t="shared" si="15"/>
        <v>2.4702194377935194</v>
      </c>
      <c r="Q81" s="11">
        <f t="shared" si="15"/>
        <v>3.4194060280640413</v>
      </c>
      <c r="R81" s="11">
        <f t="shared" si="15"/>
        <v>4.1939658522837115</v>
      </c>
      <c r="S81" s="11">
        <f t="shared" si="15"/>
        <v>4.7618119451042391</v>
      </c>
      <c r="T81" s="11">
        <f t="shared" si="15"/>
        <v>5.1044540723653791</v>
      </c>
    </row>
    <row r="82" spans="5:20" x14ac:dyDescent="0.25">
      <c r="E82" s="22"/>
      <c r="F82" s="22"/>
      <c r="G82" s="22"/>
      <c r="H82" s="22"/>
      <c r="I82" s="22"/>
      <c r="J82" s="22"/>
      <c r="K82" s="22"/>
      <c r="L82" s="22"/>
      <c r="M82" s="13"/>
      <c r="N82" s="3">
        <f t="shared" si="14"/>
        <v>960</v>
      </c>
      <c r="O82" s="11">
        <f t="shared" si="15"/>
        <v>1.26048899762752</v>
      </c>
      <c r="P82" s="11">
        <f t="shared" si="15"/>
        <v>2.4672649179467996</v>
      </c>
      <c r="Q82" s="11">
        <f t="shared" si="15"/>
        <v>3.4154865597846857</v>
      </c>
      <c r="R82" s="11">
        <f t="shared" si="15"/>
        <v>4.18936695973008</v>
      </c>
      <c r="S82" s="11">
        <f t="shared" si="15"/>
        <v>4.7568512299515993</v>
      </c>
      <c r="T82" s="11">
        <f t="shared" si="15"/>
        <v>5.0993880672618426</v>
      </c>
    </row>
    <row r="83" spans="5:20" x14ac:dyDescent="0.25">
      <c r="E83" s="22"/>
      <c r="F83" s="22"/>
      <c r="G83" s="22"/>
      <c r="H83" s="22"/>
      <c r="I83" s="22"/>
      <c r="J83" s="22"/>
      <c r="K83" s="22"/>
      <c r="L83" s="22"/>
      <c r="M83" s="13"/>
      <c r="N83" s="3">
        <f t="shared" si="14"/>
        <v>1410</v>
      </c>
      <c r="O83" s="11">
        <f t="shared" si="15"/>
        <v>1.25890528657792</v>
      </c>
      <c r="P83" s="11">
        <f t="shared" si="15"/>
        <v>2.4640689229202999</v>
      </c>
      <c r="Q83" s="11">
        <f t="shared" si="15"/>
        <v>3.4112467503478827</v>
      </c>
      <c r="R83" s="11">
        <f t="shared" si="15"/>
        <v>4.18439219615043</v>
      </c>
      <c r="S83" s="11">
        <f t="shared" si="15"/>
        <v>4.7514850717335992</v>
      </c>
      <c r="T83" s="11">
        <f t="shared" si="15"/>
        <v>5.0939080136642678</v>
      </c>
    </row>
    <row r="84" spans="5:20" x14ac:dyDescent="0.25">
      <c r="E84" s="22"/>
      <c r="F84" s="22"/>
      <c r="G84" s="22"/>
      <c r="H84" s="22"/>
      <c r="I84" s="22"/>
      <c r="J84" s="22"/>
      <c r="K84" s="22"/>
      <c r="L84" s="22"/>
      <c r="M84" s="13"/>
      <c r="N84" s="3">
        <f t="shared" si="14"/>
        <v>1904</v>
      </c>
      <c r="O84" s="11">
        <f t="shared" si="15"/>
        <v>1.2571667237812478</v>
      </c>
      <c r="P84" s="11">
        <f t="shared" si="15"/>
        <v>2.4605604306023197</v>
      </c>
      <c r="Q84" s="11">
        <f t="shared" si="15"/>
        <v>3.406592381766147</v>
      </c>
      <c r="R84" s="11">
        <f t="shared" si="15"/>
        <v>4.1789310112429918</v>
      </c>
      <c r="S84" s="11">
        <f t="shared" si="15"/>
        <v>4.7455942224898395</v>
      </c>
      <c r="T84" s="11">
        <f t="shared" si="15"/>
        <v>5.0878921326038187</v>
      </c>
    </row>
    <row r="85" spans="5:20" x14ac:dyDescent="0.25">
      <c r="E85" s="22"/>
      <c r="F85" s="22"/>
      <c r="G85" s="22"/>
      <c r="H85" s="22"/>
      <c r="I85" s="22"/>
      <c r="J85" s="22"/>
      <c r="K85" s="22"/>
      <c r="L85" s="22"/>
      <c r="M85" s="13"/>
      <c r="N85" s="3">
        <f t="shared" si="14"/>
        <v>2350</v>
      </c>
      <c r="O85" s="11">
        <f t="shared" si="15"/>
        <v>1.2555970901631999</v>
      </c>
      <c r="P85" s="11">
        <f t="shared" si="15"/>
        <v>2.4573928444204998</v>
      </c>
      <c r="Q85" s="11">
        <f t="shared" si="15"/>
        <v>3.4023902595243372</v>
      </c>
      <c r="R85" s="11">
        <f t="shared" si="15"/>
        <v>4.1740004677840492</v>
      </c>
      <c r="S85" s="11">
        <f t="shared" si="15"/>
        <v>4.7402757634559993</v>
      </c>
      <c r="T85" s="11">
        <f t="shared" si="15"/>
        <v>5.0824607905937773</v>
      </c>
    </row>
    <row r="86" spans="5:20" x14ac:dyDescent="0.25">
      <c r="E86" s="22"/>
      <c r="F86" s="22"/>
      <c r="G86" s="22"/>
      <c r="H86" s="22"/>
      <c r="I86" s="22"/>
      <c r="J86" s="22"/>
      <c r="K86" s="22"/>
      <c r="L86" s="22"/>
      <c r="M86" s="13"/>
    </row>
    <row r="87" spans="5:20" x14ac:dyDescent="0.25">
      <c r="E87" s="22"/>
      <c r="F87" s="22"/>
      <c r="G87" s="22"/>
      <c r="H87" s="22"/>
      <c r="I87" s="22"/>
      <c r="J87" s="22"/>
      <c r="K87" s="22"/>
      <c r="L87" s="22"/>
      <c r="M87" s="13"/>
      <c r="N87" s="3" t="s">
        <v>25</v>
      </c>
      <c r="O87" s="3" t="s">
        <v>26</v>
      </c>
      <c r="P87" s="3" t="s">
        <v>27</v>
      </c>
      <c r="Q87" s="3" t="s">
        <v>28</v>
      </c>
      <c r="R87" s="3" t="s">
        <v>29</v>
      </c>
      <c r="S87" s="3" t="s">
        <v>30</v>
      </c>
      <c r="T87" s="3" t="s">
        <v>31</v>
      </c>
    </row>
    <row r="88" spans="5:20" x14ac:dyDescent="0.25">
      <c r="E88" s="22"/>
      <c r="F88" s="22"/>
      <c r="G88" s="22"/>
      <c r="H88" s="22"/>
      <c r="I88" s="22"/>
      <c r="J88" s="22"/>
      <c r="K88" s="22"/>
      <c r="L88" s="22"/>
      <c r="M88" s="13"/>
      <c r="N88" s="3">
        <f t="shared" ref="N88:N90" si="16">N16</f>
        <v>0</v>
      </c>
      <c r="O88" s="11">
        <f t="shared" ref="O88:T90" si="17">ABS(O16+0.3*O52)</f>
        <v>4.1868692518600001</v>
      </c>
      <c r="P88" s="11">
        <f t="shared" si="17"/>
        <v>7.6325907711000012</v>
      </c>
      <c r="Q88" s="11">
        <f t="shared" si="17"/>
        <v>10.269431531108703</v>
      </c>
      <c r="R88" s="11">
        <f t="shared" si="17"/>
        <v>12.40371060477</v>
      </c>
      <c r="S88" s="11">
        <f t="shared" si="17"/>
        <v>13.9421986742</v>
      </c>
      <c r="T88" s="11">
        <f t="shared" si="17"/>
        <v>14.814243772497997</v>
      </c>
    </row>
    <row r="89" spans="5:20" x14ac:dyDescent="0.25">
      <c r="E89" s="22"/>
      <c r="F89" s="22"/>
      <c r="G89" s="22"/>
      <c r="H89" s="22"/>
      <c r="I89" s="22"/>
      <c r="J89" s="22"/>
      <c r="K89" s="22"/>
      <c r="L89" s="22"/>
      <c r="M89" s="13"/>
      <c r="N89" s="3">
        <f t="shared" si="16"/>
        <v>485</v>
      </c>
      <c r="O89" s="11">
        <f t="shared" si="17"/>
        <v>4.1885761404356812</v>
      </c>
      <c r="P89" s="11">
        <f t="shared" si="17"/>
        <v>7.6360353435174506</v>
      </c>
      <c r="Q89" s="11">
        <f t="shared" si="17"/>
        <v>10.274001103501703</v>
      </c>
      <c r="R89" s="11">
        <f t="shared" si="17"/>
        <v>12.409072294405844</v>
      </c>
      <c r="S89" s="11">
        <f t="shared" si="17"/>
        <v>13.947982200279402</v>
      </c>
      <c r="T89" s="11">
        <f t="shared" si="17"/>
        <v>14.820150052486495</v>
      </c>
    </row>
    <row r="90" spans="5:20" x14ac:dyDescent="0.25">
      <c r="E90" s="22"/>
      <c r="F90" s="22"/>
      <c r="G90" s="22"/>
      <c r="H90" s="22"/>
      <c r="I90" s="22"/>
      <c r="J90" s="22"/>
      <c r="K90" s="22"/>
      <c r="L90" s="22"/>
      <c r="M90" s="13"/>
      <c r="N90" s="3">
        <f t="shared" si="16"/>
        <v>1000</v>
      </c>
      <c r="O90" s="11">
        <f t="shared" si="17"/>
        <v>4.1903886097480001</v>
      </c>
      <c r="P90" s="11">
        <f t="shared" si="17"/>
        <v>7.6396929822700006</v>
      </c>
      <c r="Q90" s="11">
        <f t="shared" si="17"/>
        <v>10.278853329857156</v>
      </c>
      <c r="R90" s="11">
        <f t="shared" si="17"/>
        <v>12.414765634946999</v>
      </c>
      <c r="S90" s="11">
        <f t="shared" si="17"/>
        <v>13.954123470240001</v>
      </c>
      <c r="T90" s="11">
        <f t="shared" si="17"/>
        <v>14.826421669381496</v>
      </c>
    </row>
    <row r="91" spans="5:20" x14ac:dyDescent="0.25">
      <c r="E91" s="22"/>
      <c r="F91" s="22"/>
      <c r="G91" s="22"/>
      <c r="H91" s="22"/>
      <c r="I91" s="22"/>
      <c r="J91" s="22"/>
      <c r="K91" s="22"/>
      <c r="L91" s="22"/>
      <c r="M91" s="13"/>
      <c r="N91" s="3"/>
      <c r="O91" s="11"/>
      <c r="P91" s="11"/>
      <c r="Q91" s="11"/>
      <c r="R91" s="11"/>
      <c r="S91" s="11"/>
      <c r="T91" s="11"/>
    </row>
    <row r="92" spans="5:20" x14ac:dyDescent="0.25"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</row>
    <row r="93" spans="5:20" x14ac:dyDescent="0.25"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</row>
    <row r="94" spans="5:20" x14ac:dyDescent="0.25"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</row>
    <row r="95" spans="5:20" x14ac:dyDescent="0.25"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</row>
    <row r="96" spans="5:20" x14ac:dyDescent="0.25"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</row>
    <row r="97" spans="5:20" x14ac:dyDescent="0.25"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</row>
    <row r="98" spans="5:20" x14ac:dyDescent="0.25"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</row>
    <row r="99" spans="5:20" x14ac:dyDescent="0.25"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</row>
    <row r="100" spans="5:20" x14ac:dyDescent="0.25"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</row>
    <row r="101" spans="5:20" x14ac:dyDescent="0.25"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</row>
    <row r="102" spans="5:20" x14ac:dyDescent="0.25"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</row>
    <row r="103" spans="5:20" x14ac:dyDescent="0.25"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</row>
    <row r="104" spans="5:20" x14ac:dyDescent="0.25"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</row>
    <row r="105" spans="5:20" x14ac:dyDescent="0.25"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</row>
    <row r="106" spans="5:20" x14ac:dyDescent="0.25"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</row>
    <row r="107" spans="5:20" x14ac:dyDescent="0.25"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</row>
    <row r="108" spans="5:20" x14ac:dyDescent="0.25"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</row>
    <row r="109" spans="5:20" x14ac:dyDescent="0.25"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</row>
    <row r="110" spans="5:20" ht="15" customHeight="1" x14ac:dyDescent="0.25"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</row>
    <row r="111" spans="5:20" ht="15" customHeight="1" x14ac:dyDescent="0.25"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</row>
    <row r="112" spans="5:20" ht="15" customHeight="1" x14ac:dyDescent="0.25"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</row>
    <row r="113" spans="5:20" ht="15" customHeight="1" x14ac:dyDescent="0.25">
      <c r="E113" s="14" t="s">
        <v>34</v>
      </c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6"/>
    </row>
    <row r="114" spans="5:20" x14ac:dyDescent="0.25">
      <c r="E114" s="17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9"/>
    </row>
    <row r="115" spans="5:20" x14ac:dyDescent="0.25">
      <c r="E115" s="24"/>
      <c r="F115" s="24"/>
      <c r="G115" s="24"/>
      <c r="H115" s="24"/>
      <c r="I115" s="24"/>
      <c r="J115" s="24"/>
      <c r="K115" s="24"/>
      <c r="L115" s="24"/>
      <c r="M115" s="7"/>
      <c r="N115" s="7"/>
      <c r="O115" s="7"/>
      <c r="P115" s="7"/>
      <c r="Q115" s="7"/>
      <c r="R115" s="7"/>
      <c r="S115" s="7"/>
      <c r="T115" s="7"/>
    </row>
    <row r="116" spans="5:20" x14ac:dyDescent="0.25">
      <c r="E116" s="25"/>
      <c r="F116" s="25"/>
      <c r="G116" s="25"/>
      <c r="H116" s="25"/>
      <c r="I116" s="25"/>
      <c r="J116" s="25"/>
      <c r="K116" s="25"/>
      <c r="L116" s="25"/>
      <c r="N116" s="3" t="s">
        <v>18</v>
      </c>
      <c r="O116" s="3" t="s">
        <v>19</v>
      </c>
      <c r="P116" s="3" t="s">
        <v>20</v>
      </c>
      <c r="Q116" s="3" t="s">
        <v>21</v>
      </c>
      <c r="R116" s="3" t="s">
        <v>22</v>
      </c>
      <c r="S116" s="3" t="s">
        <v>23</v>
      </c>
      <c r="T116" s="3" t="s">
        <v>24</v>
      </c>
    </row>
    <row r="117" spans="5:20" x14ac:dyDescent="0.25">
      <c r="E117" s="25"/>
      <c r="F117" s="25"/>
      <c r="G117" s="25"/>
      <c r="H117" s="25"/>
      <c r="I117" s="25"/>
      <c r="J117" s="25"/>
      <c r="K117" s="25"/>
      <c r="L117" s="25"/>
      <c r="N117" s="3">
        <f t="shared" ref="N117:N122" si="18">N8</f>
        <v>0</v>
      </c>
      <c r="O117" s="11">
        <f t="shared" ref="O117:O122" si="19">ABS(O44+0.3*O8)</f>
        <v>4.0783528568999996</v>
      </c>
      <c r="P117" s="11">
        <f t="shared" ref="P117:P122" si="20">P44+0.3+P8</f>
        <v>8.3322755888999982</v>
      </c>
      <c r="Q117" s="11">
        <f t="shared" ref="Q117:T122" si="21">Q44+0.3*Q8</f>
        <v>11.043605534864</v>
      </c>
      <c r="R117" s="11">
        <f t="shared" si="21"/>
        <v>13.564373932699999</v>
      </c>
      <c r="S117" s="11">
        <f t="shared" si="21"/>
        <v>15.4271756685</v>
      </c>
      <c r="T117" s="11">
        <f t="shared" si="21"/>
        <v>16.560656967200007</v>
      </c>
    </row>
    <row r="118" spans="5:20" x14ac:dyDescent="0.25">
      <c r="E118" s="25"/>
      <c r="F118" s="25"/>
      <c r="G118" s="25"/>
      <c r="H118" s="25"/>
      <c r="I118" s="25"/>
      <c r="J118" s="25"/>
      <c r="K118" s="25"/>
      <c r="L118" s="25"/>
      <c r="N118" s="3">
        <f t="shared" si="18"/>
        <v>544</v>
      </c>
      <c r="O118" s="11">
        <f t="shared" si="19"/>
        <v>4.0780669417930593</v>
      </c>
      <c r="P118" s="11">
        <f t="shared" si="20"/>
        <v>8.3290969621329598</v>
      </c>
      <c r="Q118" s="11">
        <f t="shared" si="21"/>
        <v>11.043384312417329</v>
      </c>
      <c r="R118" s="11">
        <f t="shared" si="21"/>
        <v>13.564122065252299</v>
      </c>
      <c r="S118" s="11">
        <f t="shared" si="21"/>
        <v>15.426849028612322</v>
      </c>
      <c r="T118" s="11">
        <f t="shared" si="21"/>
        <v>16.560266249937925</v>
      </c>
    </row>
    <row r="119" spans="5:20" x14ac:dyDescent="0.25">
      <c r="E119" s="25"/>
      <c r="F119" s="25"/>
      <c r="G119" s="25"/>
      <c r="H119" s="25"/>
      <c r="I119" s="25"/>
      <c r="J119" s="25"/>
      <c r="K119" s="25"/>
      <c r="L119" s="25"/>
      <c r="N119" s="3">
        <f t="shared" si="18"/>
        <v>960</v>
      </c>
      <c r="O119" s="11">
        <f t="shared" si="19"/>
        <v>4.0778483008289284</v>
      </c>
      <c r="P119" s="11">
        <f t="shared" si="20"/>
        <v>8.3266662475463988</v>
      </c>
      <c r="Q119" s="11">
        <f t="shared" si="21"/>
        <v>11.043215142311052</v>
      </c>
      <c r="R119" s="11">
        <f t="shared" si="21"/>
        <v>13.563929460733471</v>
      </c>
      <c r="S119" s="11">
        <f t="shared" si="21"/>
        <v>15.4265992451688</v>
      </c>
      <c r="T119" s="11">
        <f t="shared" si="21"/>
        <v>16.559967466149274</v>
      </c>
    </row>
    <row r="120" spans="5:20" x14ac:dyDescent="0.25">
      <c r="E120" s="25"/>
      <c r="F120" s="25"/>
      <c r="G120" s="25"/>
      <c r="H120" s="25"/>
      <c r="I120" s="25"/>
      <c r="J120" s="25"/>
      <c r="K120" s="25"/>
      <c r="L120" s="25"/>
      <c r="N120" s="3">
        <f t="shared" si="18"/>
        <v>1410</v>
      </c>
      <c r="O120" s="11">
        <f t="shared" si="19"/>
        <v>4.0776117901706135</v>
      </c>
      <c r="P120" s="11">
        <f t="shared" si="20"/>
        <v>8.3240368687868997</v>
      </c>
      <c r="Q120" s="11">
        <f t="shared" si="21"/>
        <v>11.043032145801858</v>
      </c>
      <c r="R120" s="11">
        <f t="shared" si="21"/>
        <v>13.563721114499161</v>
      </c>
      <c r="S120" s="11">
        <f t="shared" si="21"/>
        <v>15.426329046732301</v>
      </c>
      <c r="T120" s="11">
        <f t="shared" si="21"/>
        <v>16.559644262531744</v>
      </c>
    </row>
    <row r="121" spans="5:20" x14ac:dyDescent="0.25">
      <c r="E121" s="25"/>
      <c r="F121" s="25"/>
      <c r="G121" s="25"/>
      <c r="H121" s="25"/>
      <c r="I121" s="25"/>
      <c r="J121" s="25"/>
      <c r="K121" s="25"/>
      <c r="L121" s="25"/>
      <c r="N121" s="3">
        <f t="shared" si="18"/>
        <v>1904</v>
      </c>
      <c r="O121" s="11">
        <f t="shared" si="19"/>
        <v>4.0773521540257072</v>
      </c>
      <c r="P121" s="11">
        <f t="shared" si="20"/>
        <v>8.3211503952153585</v>
      </c>
      <c r="Q121" s="11">
        <f t="shared" si="21"/>
        <v>11.042831256300655</v>
      </c>
      <c r="R121" s="11">
        <f t="shared" si="21"/>
        <v>13.563492396633052</v>
      </c>
      <c r="S121" s="11">
        <f t="shared" si="21"/>
        <v>15.426032428893121</v>
      </c>
      <c r="T121" s="11">
        <f t="shared" si="21"/>
        <v>16.559289456782722</v>
      </c>
    </row>
    <row r="122" spans="5:20" x14ac:dyDescent="0.25">
      <c r="E122" s="25"/>
      <c r="F122" s="25"/>
      <c r="G122" s="25"/>
      <c r="H122" s="25"/>
      <c r="I122" s="25"/>
      <c r="J122" s="25"/>
      <c r="K122" s="25"/>
      <c r="L122" s="25"/>
      <c r="N122" s="3">
        <f t="shared" si="18"/>
        <v>2350</v>
      </c>
      <c r="O122" s="11">
        <f t="shared" si="19"/>
        <v>4.0771177456843546</v>
      </c>
      <c r="P122" s="11">
        <f t="shared" si="20"/>
        <v>8.3185443887114996</v>
      </c>
      <c r="Q122" s="11">
        <f t="shared" si="21"/>
        <v>11.042649886427096</v>
      </c>
      <c r="R122" s="11">
        <f t="shared" si="21"/>
        <v>13.563285902365267</v>
      </c>
      <c r="S122" s="11">
        <f t="shared" si="21"/>
        <v>15.425764632220501</v>
      </c>
      <c r="T122" s="11">
        <f t="shared" si="21"/>
        <v>16.558969126086236</v>
      </c>
    </row>
    <row r="123" spans="5:20" x14ac:dyDescent="0.25">
      <c r="E123" s="25"/>
      <c r="F123" s="25"/>
      <c r="G123" s="25"/>
      <c r="H123" s="25"/>
      <c r="I123" s="25"/>
      <c r="J123" s="25"/>
      <c r="K123" s="25"/>
      <c r="L123" s="25"/>
      <c r="O123" s="11"/>
    </row>
    <row r="124" spans="5:20" x14ac:dyDescent="0.25">
      <c r="E124" s="25"/>
      <c r="F124" s="25"/>
      <c r="G124" s="25"/>
      <c r="H124" s="25"/>
      <c r="I124" s="25"/>
      <c r="J124" s="25"/>
      <c r="K124" s="25"/>
      <c r="L124" s="25"/>
      <c r="N124" s="3" t="s">
        <v>25</v>
      </c>
      <c r="O124" s="3" t="s">
        <v>26</v>
      </c>
      <c r="P124" s="3" t="s">
        <v>27</v>
      </c>
      <c r="Q124" s="3" t="s">
        <v>28</v>
      </c>
      <c r="R124" s="3" t="s">
        <v>29</v>
      </c>
      <c r="S124" s="3" t="s">
        <v>30</v>
      </c>
      <c r="T124" s="3" t="s">
        <v>31</v>
      </c>
    </row>
    <row r="125" spans="5:20" x14ac:dyDescent="0.25">
      <c r="E125" s="25"/>
      <c r="F125" s="25"/>
      <c r="G125" s="25"/>
      <c r="H125" s="25"/>
      <c r="I125" s="25"/>
      <c r="J125" s="25"/>
      <c r="K125" s="25"/>
      <c r="L125" s="25"/>
      <c r="N125" s="3">
        <f t="shared" ref="N125:N127" si="22">N16</f>
        <v>0</v>
      </c>
      <c r="O125" s="11">
        <f t="shared" ref="O125:T127" si="23">O52+0.3*O16</f>
        <v>1.2587601995580002</v>
      </c>
      <c r="P125" s="11">
        <f t="shared" si="23"/>
        <v>2.2980825820200002</v>
      </c>
      <c r="Q125" s="11">
        <f t="shared" si="23"/>
        <v>3.0930931202876111</v>
      </c>
      <c r="R125" s="11">
        <f t="shared" si="23"/>
        <v>3.7355683130309996</v>
      </c>
      <c r="S125" s="11">
        <f t="shared" si="23"/>
        <v>4.1977842072099998</v>
      </c>
      <c r="T125" s="11">
        <f t="shared" si="23"/>
        <v>4.4592077377993986</v>
      </c>
    </row>
    <row r="126" spans="5:20" x14ac:dyDescent="0.25">
      <c r="E126" s="25"/>
      <c r="F126" s="25"/>
      <c r="G126" s="25"/>
      <c r="H126" s="25"/>
      <c r="I126" s="25"/>
      <c r="J126" s="25"/>
      <c r="K126" s="25"/>
      <c r="L126" s="25"/>
      <c r="N126" s="3">
        <f t="shared" si="22"/>
        <v>485</v>
      </c>
      <c r="O126" s="11">
        <f t="shared" si="23"/>
        <v>1.2590151054897396</v>
      </c>
      <c r="P126" s="11">
        <f t="shared" si="23"/>
        <v>2.2983220613978048</v>
      </c>
      <c r="Q126" s="11">
        <f t="shared" si="23"/>
        <v>3.093290349858631</v>
      </c>
      <c r="R126" s="11">
        <f t="shared" si="23"/>
        <v>3.7357928639724225</v>
      </c>
      <c r="S126" s="11">
        <f t="shared" si="23"/>
        <v>4.1980754210804498</v>
      </c>
      <c r="T126" s="11">
        <f t="shared" si="23"/>
        <v>4.4595560794760711</v>
      </c>
    </row>
    <row r="127" spans="5:20" x14ac:dyDescent="0.25">
      <c r="E127" s="25"/>
      <c r="F127" s="25"/>
      <c r="G127" s="25"/>
      <c r="H127" s="25"/>
      <c r="I127" s="25"/>
      <c r="J127" s="25"/>
      <c r="K127" s="25"/>
      <c r="L127" s="25"/>
      <c r="N127" s="3">
        <f t="shared" si="22"/>
        <v>1000</v>
      </c>
      <c r="O127" s="11">
        <f t="shared" si="23"/>
        <v>1.2592857787987</v>
      </c>
      <c r="P127" s="11">
        <f t="shared" si="23"/>
        <v>2.2985763539330004</v>
      </c>
      <c r="Q127" s="11">
        <f t="shared" si="23"/>
        <v>3.093499779196931</v>
      </c>
      <c r="R127" s="11">
        <f t="shared" si="23"/>
        <v>3.7360313046627991</v>
      </c>
      <c r="S127" s="11">
        <f t="shared" si="23"/>
        <v>4.1983846481799993</v>
      </c>
      <c r="T127" s="11">
        <f t="shared" si="23"/>
        <v>4.4599259680605785</v>
      </c>
    </row>
    <row r="128" spans="5:20" x14ac:dyDescent="0.25">
      <c r="E128" s="25"/>
      <c r="F128" s="25"/>
      <c r="G128" s="25"/>
      <c r="H128" s="25"/>
      <c r="I128" s="25"/>
      <c r="J128" s="25"/>
      <c r="K128" s="25"/>
      <c r="L128" s="25"/>
      <c r="N128" s="3"/>
      <c r="O128" s="11"/>
      <c r="P128" s="11"/>
      <c r="Q128" s="11"/>
      <c r="R128" s="11"/>
      <c r="S128" s="11"/>
      <c r="T128" s="11">
        <f>T55+0.3*T19</f>
        <v>0</v>
      </c>
    </row>
    <row r="129" spans="5:20" x14ac:dyDescent="0.25"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</row>
    <row r="130" spans="5:20" x14ac:dyDescent="0.25"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</row>
    <row r="131" spans="5:20" ht="15" customHeight="1" x14ac:dyDescent="0.25"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</row>
    <row r="132" spans="5:20" ht="15" customHeight="1" x14ac:dyDescent="0.25"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</row>
    <row r="133" spans="5:20" x14ac:dyDescent="0.25"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</row>
    <row r="134" spans="5:20" x14ac:dyDescent="0.25"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</row>
    <row r="135" spans="5:20" x14ac:dyDescent="0.25"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</row>
    <row r="136" spans="5:20" x14ac:dyDescent="0.25"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</row>
    <row r="137" spans="5:20" x14ac:dyDescent="0.25"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</row>
    <row r="138" spans="5:20" x14ac:dyDescent="0.25"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</row>
    <row r="139" spans="5:20" x14ac:dyDescent="0.25"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</row>
    <row r="140" spans="5:20" x14ac:dyDescent="0.25"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</row>
    <row r="141" spans="5:20" x14ac:dyDescent="0.25"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</row>
    <row r="142" spans="5:20" x14ac:dyDescent="0.25"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</row>
    <row r="143" spans="5:20" x14ac:dyDescent="0.25"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</row>
    <row r="144" spans="5:20" x14ac:dyDescent="0.25"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</row>
    <row r="145" spans="5:20" x14ac:dyDescent="0.25"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</row>
    <row r="146" spans="5:20" x14ac:dyDescent="0.25"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</row>
    <row r="147" spans="5:20" x14ac:dyDescent="0.25"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</row>
    <row r="148" spans="5:20" x14ac:dyDescent="0.25"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</row>
    <row r="149" spans="5:20" x14ac:dyDescent="0.25"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</row>
    <row r="150" spans="5:20" x14ac:dyDescent="0.25"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</row>
  </sheetData>
  <mergeCells count="14">
    <mergeCell ref="E115:L128"/>
    <mergeCell ref="E129:T150"/>
    <mergeCell ref="E42:L55"/>
    <mergeCell ref="E56:T75"/>
    <mergeCell ref="E76:T77"/>
    <mergeCell ref="E78:L91"/>
    <mergeCell ref="E92:T112"/>
    <mergeCell ref="E113:T114"/>
    <mergeCell ref="E40:T41"/>
    <mergeCell ref="A1:T2"/>
    <mergeCell ref="A3:T3"/>
    <mergeCell ref="E4:T5"/>
    <mergeCell ref="E6:L19"/>
    <mergeCell ref="E20:T3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SPI</vt:lpstr>
      <vt:lpstr>ISM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2017-01-06T20:07:56Z</dcterms:created>
  <dcterms:modified xsi:type="dcterms:W3CDTF">2017-03-18T10:05:52Z</dcterms:modified>
</cp:coreProperties>
</file>